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600" windowHeight="7755" activeTab="0"/>
  </bookViews>
  <sheets>
    <sheet name="61-CK" sheetId="1" r:id="rId1"/>
  </sheets>
  <externalReferences>
    <externalReference r:id="rId4"/>
  </externalReferences>
  <definedNames>
    <definedName name="_xlnm.Print_Titles" localSheetId="0">'61-CK'!$6:$7</definedName>
  </definedNames>
  <calcPr fullCalcOnLoad="1"/>
</workbook>
</file>

<file path=xl/sharedStrings.xml><?xml version="1.0" encoding="utf-8"?>
<sst xmlns="http://schemas.openxmlformats.org/spreadsheetml/2006/main" count="61" uniqueCount="55">
  <si>
    <t>NỘI DUNG</t>
  </si>
  <si>
    <t>Đơn vị: Triệu đồng</t>
  </si>
  <si>
    <t>STT</t>
  </si>
  <si>
    <t>DỰ TOÁN NĂM</t>
  </si>
  <si>
    <t>CÙNG KỲ NĂM TRƯỚC</t>
  </si>
  <si>
    <t>A</t>
  </si>
  <si>
    <t>B</t>
  </si>
  <si>
    <t>3=2/1</t>
  </si>
  <si>
    <t>I</t>
  </si>
  <si>
    <t>II</t>
  </si>
  <si>
    <t>Chi đầu tư phát triển</t>
  </si>
  <si>
    <t>Chi thường xuyên</t>
  </si>
  <si>
    <t>Chi bổ sung quỹ dự trữ tài chính</t>
  </si>
  <si>
    <t>Dự phòng ngân sách</t>
  </si>
  <si>
    <t>III</t>
  </si>
  <si>
    <t>C</t>
  </si>
  <si>
    <t>D</t>
  </si>
  <si>
    <t>IV</t>
  </si>
  <si>
    <t>Biểu số 61/CK-NSNN</t>
  </si>
  <si>
    <t>CHI CÂN ĐỐI NSĐP</t>
  </si>
  <si>
    <t>Chi đầu tư cho các dự án</t>
  </si>
  <si>
    <t>Chi đầu tư và hỗ trợ vốn cho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</si>
  <si>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</si>
  <si>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</si>
  <si>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</si>
  <si>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</si>
  <si>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</si>
  <si>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</si>
  <si>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</si>
  <si>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</si>
  <si>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</si>
  <si>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nhà nước, đảng, đoàn thể</t>
  </si>
  <si>
    <t>Chi bảo đảm xã hội</t>
  </si>
  <si>
    <t>V</t>
  </si>
  <si>
    <t>CHI TỪ NGUỒN BỔ SUNG CÓ MỤC TIÊU TỪ NSTW CHO NSĐP</t>
  </si>
  <si>
    <t>Chương trình mục tiêu quốc gia</t>
  </si>
  <si>
    <t>Cho các chương trình dự án quan trọng vốn đầu tư</t>
  </si>
  <si>
    <t>Cho các nhiệm vụ, chính sách kinh phí thường xuyên</t>
  </si>
  <si>
    <t xml:space="preserve">Chi tạo nguồn cải cách tiền lương và chính sách an sinh xã hội </t>
  </si>
  <si>
    <t>VI</t>
  </si>
  <si>
    <t>Chi từ nguồn BS có mục tiêu ngân sách tỉnh cho NS huyện</t>
  </si>
  <si>
    <t>Chi nộp trả ngân sách cấp trên</t>
  </si>
  <si>
    <t>Chi từ nguồn chuyển nguồn</t>
  </si>
  <si>
    <t>SO SÁNH THỰC HIỆN VỚI (%)</t>
  </si>
  <si>
    <t>SỞ TÀI CHÍNH TỈNH QUẢNG TRỊ</t>
  </si>
  <si>
    <t xml:space="preserve">Chi trả nợ lãi các khoản do chính quyền địa phương vay </t>
  </si>
  <si>
    <t>VII</t>
  </si>
  <si>
    <t>TỔNG CHI NSĐP(*)</t>
  </si>
  <si>
    <t>(*)</t>
  </si>
  <si>
    <t>triệu đồng</t>
  </si>
  <si>
    <t xml:space="preserve"> Tổng chi ngân sách địa phương quản lý bao gồm chi chuyển nguồn ngân sách tỉnh, huyện</t>
  </si>
  <si>
    <t>THỰC HIỆN CHI NGÂN SÁCH ĐỊA PHƯƠNG QUÝ III  NĂM 2020</t>
  </si>
  <si>
    <t>( Kèm theo Công văn số           /STC-QLNS ngày      /10/2020 của Sở Tài chính Quảng Trị)</t>
  </si>
  <si>
    <t>THỰC HIỆN QUÝ III</t>
  </si>
  <si>
    <t>THỰC HIỆN QUÝ III/2019</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</si>
</sst>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
    <numFmt numFmtId="174" formatCode="0.0%"/>
    <numFmt numFmtId="175" formatCode="#,###;[Red]\-#,###"/>
  </numFmts>
  <fonts count="49">
    <font>
      <sz val="11"/>
      <color theme="1"/>
      <name val="Calibri"/>
      <family val="2"/>
    </font>
    <font>
      <sz val="11"/>
      <color indexed="8"/>
      <name val="Arial"/>
      <family val="2"/>
    </font>
    <font>
      <b/>
      <sz val="10"/>
      <color indexed="8"/>
      <name val="Times New Roman"/>
      <family val="1"/>
    </font>
    <font>
      <sz val="10"/>
      <color indexed="8"/>
      <name val="Times New Roman"/>
      <family val="1"/>
    </font>
    <font>
      <i/>
      <sz val="10"/>
      <color indexed="8"/>
      <name val="Times New Roman"/>
      <family val="1"/>
    </font>
    <font>
      <b/>
      <sz val="10"/>
      <name val="Times New Roman"/>
      <family val="1"/>
    </font>
    <font>
      <i/>
      <sz val="10"/>
      <name val="Times New Roman"/>
      <family val="1"/>
    </font>
    <font>
      <sz val="10"/>
      <name val="Times New Roman"/>
      <family val="1"/>
    </font>
    <font>
      <b/>
      <i/>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2"/>
      <name val="Times New Roman"/>
      <family val="1"/>
    </font>
    <font>
      <b/>
      <i/>
      <sz val="10"/>
      <color indexed="9"/>
      <name val="Times New Roman"/>
      <family val="1"/>
    </font>
    <font>
      <b/>
      <sz val="10"/>
      <color indexed="62"/>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3" tint="0.39998000860214233"/>
      <name val="Times New Roman"/>
      <family val="1"/>
    </font>
    <font>
      <b/>
      <i/>
      <sz val="10"/>
      <color theme="0"/>
      <name val="Times New Roman"/>
      <family val="1"/>
    </font>
    <font>
      <i/>
      <sz val="10"/>
      <color rgb="FF000000"/>
      <name val="Times New Roman"/>
      <family val="1"/>
    </font>
    <font>
      <b/>
      <sz val="10"/>
      <color theme="3" tint="0.39998000860214233"/>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right/>
      <top style="thin"/>
      <bottom/>
    </border>
    <border>
      <left style="thin"/>
      <right style="thin"/>
      <top/>
      <bottom/>
    </border>
    <border>
      <left style="thin"/>
      <right/>
      <top style="thin"/>
      <bottom style="thin"/>
    </border>
    <border>
      <left/>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6">
    <xf numFmtId="0" fontId="0" fillId="0" borderId="0" xfId="0" applyFont="1" applyAlignment="1">
      <alignment/>
    </xf>
    <xf numFmtId="0" fontId="3" fillId="0" borderId="0" xfId="0" applyFont="1" applyAlignment="1">
      <alignment vertical="center"/>
    </xf>
    <xf numFmtId="3" fontId="3" fillId="0" borderId="0" xfId="0" applyNumberFormat="1" applyFont="1" applyAlignment="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0" xfId="0" applyFont="1" applyAlignment="1">
      <alignment vertical="center"/>
    </xf>
    <xf numFmtId="0" fontId="5" fillId="0" borderId="11" xfId="0" applyFont="1" applyBorder="1" applyAlignment="1">
      <alignment vertical="center" wrapText="1"/>
    </xf>
    <xf numFmtId="3" fontId="5" fillId="0" borderId="11" xfId="0" applyNumberFormat="1" applyFont="1" applyBorder="1" applyAlignment="1">
      <alignment vertical="center" wrapText="1"/>
    </xf>
    <xf numFmtId="9" fontId="5" fillId="0" borderId="11" xfId="57" applyFont="1" applyBorder="1" applyAlignment="1">
      <alignment vertical="center" wrapText="1"/>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3" fontId="7" fillId="0" borderId="11" xfId="0" applyNumberFormat="1" applyFont="1" applyBorder="1" applyAlignment="1">
      <alignment vertical="center" wrapText="1"/>
    </xf>
    <xf numFmtId="9" fontId="7" fillId="0" borderId="11" xfId="57" applyFont="1" applyBorder="1" applyAlignment="1">
      <alignment vertical="center" wrapText="1"/>
    </xf>
    <xf numFmtId="0" fontId="2" fillId="0" borderId="11" xfId="0" applyFont="1" applyBorder="1" applyAlignment="1">
      <alignment vertical="center" wrapText="1"/>
    </xf>
    <xf numFmtId="3" fontId="2" fillId="0" borderId="11" xfId="0" applyNumberFormat="1" applyFont="1" applyBorder="1" applyAlignment="1">
      <alignment vertical="center"/>
    </xf>
    <xf numFmtId="3" fontId="2" fillId="0" borderId="11" xfId="0" applyNumberFormat="1" applyFont="1" applyBorder="1" applyAlignment="1">
      <alignment horizontal="left" vertical="center"/>
    </xf>
    <xf numFmtId="9" fontId="3" fillId="0" borderId="0" xfId="57" applyFont="1" applyAlignment="1">
      <alignment vertical="center"/>
    </xf>
    <xf numFmtId="3" fontId="4" fillId="0" borderId="12" xfId="0" applyNumberFormat="1" applyFont="1" applyBorder="1" applyAlignment="1">
      <alignment vertical="center"/>
    </xf>
    <xf numFmtId="0" fontId="8" fillId="0" borderId="0" xfId="0" applyFont="1" applyAlignment="1">
      <alignment vertical="center"/>
    </xf>
    <xf numFmtId="3" fontId="45" fillId="0" borderId="11" xfId="0" applyNumberFormat="1" applyFont="1" applyBorder="1" applyAlignment="1">
      <alignment vertical="center" wrapText="1"/>
    </xf>
    <xf numFmtId="3" fontId="46" fillId="0" borderId="0" xfId="57" applyNumberFormat="1" applyFont="1" applyAlignment="1">
      <alignment vertical="center"/>
    </xf>
    <xf numFmtId="9" fontId="46" fillId="0" borderId="0" xfId="57" applyFont="1" applyAlignment="1">
      <alignment vertical="center"/>
    </xf>
    <xf numFmtId="0" fontId="2"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4" fillId="0" borderId="16" xfId="0" applyFont="1" applyBorder="1" applyAlignment="1">
      <alignment horizontal="right" vertical="center"/>
    </xf>
    <xf numFmtId="0" fontId="5"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47" fillId="0" borderId="0" xfId="0" applyFont="1" applyAlignment="1">
      <alignment horizontal="center" vertical="center"/>
    </xf>
    <xf numFmtId="3" fontId="48" fillId="0" borderId="11" xfId="0" applyNumberFormat="1" applyFont="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GIANG%20QLNS\3.%20BAO%20CAO%20CHI\2020\1.%20B&#225;o%20c&#225;o%20chi%202020%20(upda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30-9"/>
      <sheetName val="18-9"/>
      <sheetName val="31-8"/>
      <sheetName val="18-8"/>
      <sheetName val="16-8"/>
      <sheetName val="31-7"/>
      <sheetName val="20-7 (final)"/>
      <sheetName val="20-7"/>
      <sheetName val="15-7"/>
      <sheetName val="30-6 (final)"/>
      <sheetName val="30-6"/>
      <sheetName val="26-6"/>
      <sheetName val="18-6"/>
      <sheetName val="31-5"/>
      <sheetName val="18-5"/>
      <sheetName val="30-4"/>
      <sheetName val="20-4"/>
      <sheetName val="17-4"/>
      <sheetName val="16-4"/>
      <sheetName val="31-3"/>
      <sheetName val="18-3"/>
      <sheetName val="29-2"/>
      <sheetName val="18-2"/>
      <sheetName val="31-1"/>
      <sheetName val="18-1"/>
      <sheetName val="Sheet2"/>
      <sheetName val="Sheet3"/>
    </sheetNames>
    <sheetDataSet>
      <sheetData sheetId="1">
        <row r="9">
          <cell r="E9">
            <v>716679.239607</v>
          </cell>
        </row>
        <row r="20">
          <cell r="E20">
            <v>3646746.9032409997</v>
          </cell>
        </row>
        <row r="22">
          <cell r="E22">
            <v>1475908.3474</v>
          </cell>
        </row>
        <row r="23">
          <cell r="E23">
            <v>16088</v>
          </cell>
        </row>
        <row r="24">
          <cell r="E24">
            <v>45836.977</v>
          </cell>
        </row>
        <row r="25">
          <cell r="E25">
            <v>221</v>
          </cell>
        </row>
        <row r="29">
          <cell r="E29">
            <v>1080274.1308519999</v>
          </cell>
        </row>
        <row r="30">
          <cell r="E30">
            <v>351776.327652</v>
          </cell>
        </row>
        <row r="38">
          <cell r="E38">
            <v>547125.268452</v>
          </cell>
        </row>
        <row r="45">
          <cell r="E45">
            <v>181372.534748</v>
          </cell>
        </row>
        <row r="51">
          <cell r="E51">
            <v>12571</v>
          </cell>
        </row>
        <row r="53">
          <cell r="G53">
            <v>703467.7263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I72"/>
  <sheetViews>
    <sheetView tabSelected="1" zoomScalePageLayoutView="0" workbookViewId="0" topLeftCell="A1">
      <selection activeCell="E5" sqref="E5:F5"/>
    </sheetView>
  </sheetViews>
  <sheetFormatPr defaultColWidth="9.140625" defaultRowHeight="15"/>
  <cols>
    <col min="1" max="1" width="4.8515625" style="1" customWidth="1"/>
    <col min="2" max="2" width="39.57421875" style="1" customWidth="1"/>
    <col min="3" max="3" width="11.7109375" style="1" customWidth="1"/>
    <col min="4" max="4" width="11.421875" style="1" customWidth="1"/>
    <col min="5" max="5" width="9.28125" style="1" customWidth="1"/>
    <col min="6" max="6" width="10.28125" style="1" customWidth="1"/>
    <col min="7" max="7" width="11.57421875" style="2" customWidth="1"/>
    <col min="8" max="8" width="9.140625" style="1" customWidth="1"/>
    <col min="9" max="9" width="0" style="1" hidden="1" customWidth="1"/>
    <col min="10" max="16384" width="9.140625" style="1" customWidth="1"/>
  </cols>
  <sheetData>
    <row r="1" spans="1:6" ht="29.25" customHeight="1">
      <c r="A1" s="31" t="s">
        <v>44</v>
      </c>
      <c r="B1" s="31"/>
      <c r="E1" s="30" t="s">
        <v>18</v>
      </c>
      <c r="F1" s="30"/>
    </row>
    <row r="2" spans="1:6" ht="12.75" customHeight="1">
      <c r="A2" s="32"/>
      <c r="B2" s="32"/>
      <c r="E2" s="23"/>
      <c r="F2" s="23"/>
    </row>
    <row r="3" spans="1:7" ht="18.75" customHeight="1">
      <c r="A3" s="33" t="s">
        <v>51</v>
      </c>
      <c r="B3" s="33"/>
      <c r="C3" s="33"/>
      <c r="D3" s="33"/>
      <c r="E3" s="33"/>
      <c r="F3" s="33"/>
      <c r="G3" s="33"/>
    </row>
    <row r="4" spans="1:7" ht="18.75" customHeight="1">
      <c r="A4" s="34" t="s">
        <v>52</v>
      </c>
      <c r="B4" s="34"/>
      <c r="C4" s="34"/>
      <c r="D4" s="34"/>
      <c r="E4" s="34"/>
      <c r="F4" s="34"/>
      <c r="G4" s="34"/>
    </row>
    <row r="5" spans="5:6" ht="17.25" customHeight="1">
      <c r="E5" s="28" t="s">
        <v>1</v>
      </c>
      <c r="F5" s="28"/>
    </row>
    <row r="6" spans="1:7" ht="39.75" customHeight="1">
      <c r="A6" s="24" t="s">
        <v>2</v>
      </c>
      <c r="B6" s="24" t="s">
        <v>0</v>
      </c>
      <c r="C6" s="24" t="s">
        <v>3</v>
      </c>
      <c r="D6" s="24" t="s">
        <v>53</v>
      </c>
      <c r="E6" s="26" t="s">
        <v>43</v>
      </c>
      <c r="F6" s="27"/>
      <c r="G6" s="29" t="s">
        <v>54</v>
      </c>
    </row>
    <row r="7" spans="1:7" ht="54" customHeight="1">
      <c r="A7" s="25"/>
      <c r="B7" s="25"/>
      <c r="C7" s="25"/>
      <c r="D7" s="25"/>
      <c r="E7" s="3" t="s">
        <v>3</v>
      </c>
      <c r="F7" s="4" t="s">
        <v>4</v>
      </c>
      <c r="G7" s="29"/>
    </row>
    <row r="8" spans="1:7" s="6" customFormat="1" ht="12.75">
      <c r="A8" s="5" t="s">
        <v>5</v>
      </c>
      <c r="B8" s="5" t="s">
        <v>6</v>
      </c>
      <c r="C8" s="5">
        <v>1</v>
      </c>
      <c r="D8" s="5">
        <v>2</v>
      </c>
      <c r="E8" s="5" t="s">
        <v>7</v>
      </c>
      <c r="F8" s="5">
        <v>4</v>
      </c>
      <c r="G8" s="5">
        <v>5</v>
      </c>
    </row>
    <row r="9" spans="1:9" ht="24" customHeight="1">
      <c r="A9" s="4"/>
      <c r="B9" s="7" t="s">
        <v>47</v>
      </c>
      <c r="C9" s="8">
        <v>9504128</v>
      </c>
      <c r="D9" s="8">
        <f>+D10+D32+D36+D37+F38</f>
        <v>6273715</v>
      </c>
      <c r="E9" s="9">
        <f>+D9/C9</f>
        <v>0.6601042199768353</v>
      </c>
      <c r="F9" s="9">
        <f>+D9/G9</f>
        <v>1.1598237224490067</v>
      </c>
      <c r="G9" s="8">
        <f>+I9</f>
        <v>5409197</v>
      </c>
      <c r="I9" s="1">
        <v>5409197</v>
      </c>
    </row>
    <row r="10" spans="1:9" ht="22.5" customHeight="1">
      <c r="A10" s="4" t="s">
        <v>5</v>
      </c>
      <c r="B10" s="7" t="s">
        <v>19</v>
      </c>
      <c r="C10" s="8">
        <f>+C11+C15+C27+C28+C29+C30+C31</f>
        <v>6660542</v>
      </c>
      <c r="D10" s="8">
        <f>+D11+D15+D27+D28+D29+D30+D31</f>
        <v>4363647.142848</v>
      </c>
      <c r="E10" s="9">
        <f aca="true" t="shared" si="0" ref="E10:E36">+D10/C10</f>
        <v>0.655148956773788</v>
      </c>
      <c r="F10" s="9">
        <f>+D10/G10</f>
        <v>1.1297123202056223</v>
      </c>
      <c r="G10" s="8">
        <f>+I10</f>
        <v>3862618</v>
      </c>
      <c r="I10" s="1">
        <v>3862618</v>
      </c>
    </row>
    <row r="11" spans="1:9" ht="22.5" customHeight="1">
      <c r="A11" s="4" t="s">
        <v>8</v>
      </c>
      <c r="B11" s="7" t="s">
        <v>10</v>
      </c>
      <c r="C11" s="8">
        <v>1514100</v>
      </c>
      <c r="D11" s="8">
        <f>SUM(D12:D14)</f>
        <v>716679.239607</v>
      </c>
      <c r="E11" s="9">
        <f t="shared" si="0"/>
        <v>0.47333679387556965</v>
      </c>
      <c r="F11" s="9">
        <f>+D11/G11</f>
        <v>0.9978533621364455</v>
      </c>
      <c r="G11" s="8">
        <f>+I11</f>
        <v>718221</v>
      </c>
      <c r="I11" s="1">
        <v>718221</v>
      </c>
    </row>
    <row r="12" spans="1:9" ht="22.5" customHeight="1">
      <c r="A12" s="10">
        <v>1</v>
      </c>
      <c r="B12" s="11" t="s">
        <v>20</v>
      </c>
      <c r="C12" s="12">
        <v>1514100</v>
      </c>
      <c r="D12" s="12">
        <f>+'[1]30-9'!$E$9</f>
        <v>716679.239607</v>
      </c>
      <c r="E12" s="13">
        <f t="shared" si="0"/>
        <v>0.47333679387556965</v>
      </c>
      <c r="F12" s="13">
        <f>+D12/G12</f>
        <v>0.9978533621364455</v>
      </c>
      <c r="G12" s="12">
        <f>+I12</f>
        <v>718221</v>
      </c>
      <c r="I12" s="1">
        <v>718221</v>
      </c>
    </row>
    <row r="13" spans="1:7" ht="60" customHeight="1">
      <c r="A13" s="10">
        <v>2</v>
      </c>
      <c r="B13" s="11" t="s">
        <v>21</v>
      </c>
      <c r="C13" s="11"/>
      <c r="D13" s="12"/>
      <c r="E13" s="9"/>
      <c r="F13" s="9"/>
      <c r="G13" s="12"/>
    </row>
    <row r="14" spans="1:7" ht="19.5" customHeight="1">
      <c r="A14" s="10">
        <v>3</v>
      </c>
      <c r="B14" s="11" t="s">
        <v>22</v>
      </c>
      <c r="C14" s="12"/>
      <c r="D14" s="12"/>
      <c r="E14" s="9"/>
      <c r="F14" s="9"/>
      <c r="G14" s="12"/>
    </row>
    <row r="15" spans="1:9" ht="21.75" customHeight="1">
      <c r="A15" s="4" t="s">
        <v>9</v>
      </c>
      <c r="B15" s="7" t="s">
        <v>11</v>
      </c>
      <c r="C15" s="8">
        <v>4936453</v>
      </c>
      <c r="D15" s="8">
        <f>+'[1]30-9'!$E$20</f>
        <v>3646746.9032409997</v>
      </c>
      <c r="E15" s="9">
        <f t="shared" si="0"/>
        <v>0.7387383012136446</v>
      </c>
      <c r="F15" s="9">
        <f>+D15/G15</f>
        <v>1.1597621744493052</v>
      </c>
      <c r="G15" s="8">
        <f>+I15</f>
        <v>3144392</v>
      </c>
      <c r="I15" s="1">
        <v>3144392</v>
      </c>
    </row>
    <row r="16" spans="1:7" ht="23.25" customHeight="1">
      <c r="A16" s="10"/>
      <c r="B16" s="11" t="s">
        <v>23</v>
      </c>
      <c r="C16" s="11"/>
      <c r="D16" s="11"/>
      <c r="E16" s="9"/>
      <c r="F16" s="9"/>
      <c r="G16" s="12"/>
    </row>
    <row r="17" spans="1:9" ht="23.25" customHeight="1">
      <c r="A17" s="10">
        <v>1</v>
      </c>
      <c r="B17" s="11" t="s">
        <v>24</v>
      </c>
      <c r="C17" s="12">
        <v>2205523</v>
      </c>
      <c r="D17" s="12">
        <f>+'[1]30-9'!$E$22</f>
        <v>1475908.3474</v>
      </c>
      <c r="E17" s="13">
        <f t="shared" si="0"/>
        <v>0.6691874659207816</v>
      </c>
      <c r="F17" s="13">
        <f>+D17/G17</f>
        <v>1.0524273629566774</v>
      </c>
      <c r="G17" s="12">
        <f>+I17</f>
        <v>1402385</v>
      </c>
      <c r="I17" s="1">
        <v>1402385</v>
      </c>
    </row>
    <row r="18" spans="1:9" ht="23.25" customHeight="1">
      <c r="A18" s="10">
        <v>2</v>
      </c>
      <c r="B18" s="11" t="s">
        <v>25</v>
      </c>
      <c r="C18" s="12">
        <v>20070</v>
      </c>
      <c r="D18" s="12">
        <f>+'[1]30-9'!$E$23</f>
        <v>16088</v>
      </c>
      <c r="E18" s="13">
        <f t="shared" si="0"/>
        <v>0.8015944195316392</v>
      </c>
      <c r="F18" s="13">
        <f>+D18/G18</f>
        <v>1.7006342494714588</v>
      </c>
      <c r="G18" s="12">
        <f>+I18</f>
        <v>9460</v>
      </c>
      <c r="I18" s="1">
        <v>9460</v>
      </c>
    </row>
    <row r="19" spans="1:7" ht="23.25" customHeight="1">
      <c r="A19" s="10">
        <v>3</v>
      </c>
      <c r="B19" s="11" t="s">
        <v>29</v>
      </c>
      <c r="C19" s="12">
        <v>63909</v>
      </c>
      <c r="D19" s="12">
        <f>+'[1]30-9'!$E$24</f>
        <v>45836.977</v>
      </c>
      <c r="E19" s="13">
        <f t="shared" si="0"/>
        <v>0.7172225664616877</v>
      </c>
      <c r="F19" s="13"/>
      <c r="G19" s="12"/>
    </row>
    <row r="20" spans="1:7" ht="23.25" customHeight="1" hidden="1">
      <c r="A20" s="10">
        <v>4</v>
      </c>
      <c r="B20" s="11" t="s">
        <v>26</v>
      </c>
      <c r="C20" s="12"/>
      <c r="D20" s="12"/>
      <c r="E20" s="13" t="e">
        <f t="shared" si="0"/>
        <v>#DIV/0!</v>
      </c>
      <c r="F20" s="13"/>
      <c r="G20" s="12"/>
    </row>
    <row r="21" spans="1:7" ht="23.25" customHeight="1" hidden="1">
      <c r="A21" s="10">
        <v>5</v>
      </c>
      <c r="B21" s="11" t="s">
        <v>27</v>
      </c>
      <c r="C21" s="12"/>
      <c r="D21" s="12"/>
      <c r="E21" s="13" t="e">
        <f t="shared" si="0"/>
        <v>#DIV/0!</v>
      </c>
      <c r="F21" s="13"/>
      <c r="G21" s="12"/>
    </row>
    <row r="22" spans="1:7" ht="23.25" customHeight="1" hidden="1">
      <c r="A22" s="10">
        <v>6</v>
      </c>
      <c r="B22" s="11" t="s">
        <v>28</v>
      </c>
      <c r="C22" s="12"/>
      <c r="D22" s="12"/>
      <c r="E22" s="13" t="e">
        <f t="shared" si="0"/>
        <v>#DIV/0!</v>
      </c>
      <c r="F22" s="13"/>
      <c r="G22" s="12"/>
    </row>
    <row r="23" spans="1:7" ht="23.25" customHeight="1" hidden="1">
      <c r="A23" s="10">
        <v>7</v>
      </c>
      <c r="B23" s="11" t="s">
        <v>29</v>
      </c>
      <c r="C23" s="12"/>
      <c r="D23" s="12"/>
      <c r="E23" s="13" t="e">
        <f t="shared" si="0"/>
        <v>#DIV/0!</v>
      </c>
      <c r="F23" s="13"/>
      <c r="G23" s="12"/>
    </row>
    <row r="24" spans="1:7" ht="23.25" customHeight="1" hidden="1">
      <c r="A24" s="10">
        <v>8</v>
      </c>
      <c r="B24" s="11" t="s">
        <v>30</v>
      </c>
      <c r="C24" s="12"/>
      <c r="D24" s="12"/>
      <c r="E24" s="13" t="e">
        <f t="shared" si="0"/>
        <v>#DIV/0!</v>
      </c>
      <c r="F24" s="13"/>
      <c r="G24" s="12"/>
    </row>
    <row r="25" spans="1:7" ht="33.75" customHeight="1" hidden="1">
      <c r="A25" s="10">
        <v>9</v>
      </c>
      <c r="B25" s="11" t="s">
        <v>31</v>
      </c>
      <c r="C25" s="12"/>
      <c r="D25" s="12"/>
      <c r="E25" s="13" t="e">
        <f t="shared" si="0"/>
        <v>#DIV/0!</v>
      </c>
      <c r="F25" s="13"/>
      <c r="G25" s="12"/>
    </row>
    <row r="26" spans="1:7" ht="23.25" customHeight="1" hidden="1">
      <c r="A26" s="10">
        <v>10</v>
      </c>
      <c r="B26" s="11" t="s">
        <v>32</v>
      </c>
      <c r="C26" s="12"/>
      <c r="D26" s="12"/>
      <c r="E26" s="13" t="e">
        <f t="shared" si="0"/>
        <v>#DIV/0!</v>
      </c>
      <c r="F26" s="13"/>
      <c r="G26" s="12"/>
    </row>
    <row r="27" spans="1:7" ht="23.25" customHeight="1">
      <c r="A27" s="4" t="s">
        <v>14</v>
      </c>
      <c r="B27" s="7" t="s">
        <v>42</v>
      </c>
      <c r="C27" s="12"/>
      <c r="D27" s="20"/>
      <c r="E27" s="13"/>
      <c r="F27" s="13"/>
      <c r="G27" s="12"/>
    </row>
    <row r="28" spans="1:9" ht="36" customHeight="1">
      <c r="A28" s="4" t="s">
        <v>17</v>
      </c>
      <c r="B28" s="14" t="s">
        <v>45</v>
      </c>
      <c r="C28" s="8">
        <v>1900</v>
      </c>
      <c r="D28" s="8">
        <f>+'[1]30-9'!$E$25</f>
        <v>221</v>
      </c>
      <c r="E28" s="9">
        <f t="shared" si="0"/>
        <v>0.1163157894736842</v>
      </c>
      <c r="F28" s="9"/>
      <c r="G28" s="8">
        <f>+I28</f>
        <v>5</v>
      </c>
      <c r="I28" s="1">
        <v>5</v>
      </c>
    </row>
    <row r="29" spans="1:9" ht="22.5" customHeight="1">
      <c r="A29" s="4" t="s">
        <v>33</v>
      </c>
      <c r="B29" s="7" t="s">
        <v>12</v>
      </c>
      <c r="C29" s="8">
        <v>1000</v>
      </c>
      <c r="D29" s="8"/>
      <c r="E29" s="9">
        <f t="shared" si="0"/>
        <v>0</v>
      </c>
      <c r="F29" s="9"/>
      <c r="G29" s="8">
        <v>0</v>
      </c>
      <c r="I29" s="1">
        <v>0</v>
      </c>
    </row>
    <row r="30" spans="1:9" ht="22.5" customHeight="1">
      <c r="A30" s="4" t="s">
        <v>39</v>
      </c>
      <c r="B30" s="7" t="s">
        <v>13</v>
      </c>
      <c r="C30" s="8">
        <v>165270</v>
      </c>
      <c r="D30" s="8"/>
      <c r="E30" s="9">
        <f t="shared" si="0"/>
        <v>0</v>
      </c>
      <c r="F30" s="9"/>
      <c r="G30" s="8">
        <v>0</v>
      </c>
      <c r="I30" s="1">
        <v>0</v>
      </c>
    </row>
    <row r="31" spans="1:9" ht="28.5" customHeight="1">
      <c r="A31" s="4" t="s">
        <v>46</v>
      </c>
      <c r="B31" s="7" t="s">
        <v>38</v>
      </c>
      <c r="C31" s="8">
        <v>41819</v>
      </c>
      <c r="D31" s="8"/>
      <c r="E31" s="9">
        <f t="shared" si="0"/>
        <v>0</v>
      </c>
      <c r="F31" s="9"/>
      <c r="G31" s="8">
        <v>0</v>
      </c>
      <c r="I31" s="1">
        <v>0</v>
      </c>
    </row>
    <row r="32" spans="1:9" ht="33.75" customHeight="1">
      <c r="A32" s="4" t="s">
        <v>6</v>
      </c>
      <c r="B32" s="7" t="s">
        <v>34</v>
      </c>
      <c r="C32" s="8">
        <v>2729831</v>
      </c>
      <c r="D32" s="8">
        <f>+'[1]30-9'!$E$29</f>
        <v>1080274.1308519999</v>
      </c>
      <c r="E32" s="9">
        <f t="shared" si="0"/>
        <v>0.3957293073644485</v>
      </c>
      <c r="F32" s="9">
        <f>+D32/G32</f>
        <v>1.2527386625213084</v>
      </c>
      <c r="G32" s="8">
        <f>+I32</f>
        <v>862330</v>
      </c>
      <c r="I32" s="1">
        <v>862330</v>
      </c>
    </row>
    <row r="33" spans="1:9" ht="25.5" customHeight="1">
      <c r="A33" s="10">
        <v>1</v>
      </c>
      <c r="B33" s="11" t="s">
        <v>35</v>
      </c>
      <c r="C33" s="12">
        <v>512674</v>
      </c>
      <c r="D33" s="12">
        <f>+'[1]30-9'!$E$30</f>
        <v>351776.327652</v>
      </c>
      <c r="E33" s="13">
        <f t="shared" si="0"/>
        <v>0.6861598747976297</v>
      </c>
      <c r="F33" s="13"/>
      <c r="G33" s="12">
        <f>+I33</f>
        <v>186390</v>
      </c>
      <c r="I33" s="1">
        <v>186390</v>
      </c>
    </row>
    <row r="34" spans="1:9" ht="33" customHeight="1">
      <c r="A34" s="10">
        <v>2</v>
      </c>
      <c r="B34" s="11" t="s">
        <v>36</v>
      </c>
      <c r="C34" s="12">
        <v>1687098</v>
      </c>
      <c r="D34" s="12">
        <f>+'[1]30-9'!$E$38</f>
        <v>547125.268452</v>
      </c>
      <c r="E34" s="13">
        <f t="shared" si="0"/>
        <v>0.32429963668500583</v>
      </c>
      <c r="F34" s="13">
        <f>+D34/G34</f>
        <v>1.2818461585095566</v>
      </c>
      <c r="G34" s="12">
        <f>I34</f>
        <v>426826</v>
      </c>
      <c r="I34" s="1">
        <v>426826</v>
      </c>
    </row>
    <row r="35" spans="1:9" ht="31.5" customHeight="1">
      <c r="A35" s="10">
        <v>3</v>
      </c>
      <c r="B35" s="11" t="s">
        <v>37</v>
      </c>
      <c r="C35" s="12">
        <v>530059</v>
      </c>
      <c r="D35" s="12">
        <f>+'[1]30-9'!$E$45</f>
        <v>181372.534748</v>
      </c>
      <c r="E35" s="13">
        <f t="shared" si="0"/>
        <v>0.3421742386187198</v>
      </c>
      <c r="F35" s="13"/>
      <c r="G35" s="12">
        <f>I35</f>
        <v>249114</v>
      </c>
      <c r="I35" s="1">
        <v>249114</v>
      </c>
    </row>
    <row r="36" spans="1:9" ht="34.5" customHeight="1">
      <c r="A36" s="4" t="s">
        <v>15</v>
      </c>
      <c r="B36" s="14" t="s">
        <v>40</v>
      </c>
      <c r="C36" s="15">
        <v>113755</v>
      </c>
      <c r="D36" s="15">
        <v>113755</v>
      </c>
      <c r="E36" s="9">
        <f t="shared" si="0"/>
        <v>1</v>
      </c>
      <c r="F36" s="9"/>
      <c r="G36" s="15">
        <f>I36</f>
        <v>74097</v>
      </c>
      <c r="I36" s="1">
        <v>74097</v>
      </c>
    </row>
    <row r="37" spans="1:9" ht="25.5" customHeight="1">
      <c r="A37" s="4" t="s">
        <v>16</v>
      </c>
      <c r="B37" s="16" t="s">
        <v>41</v>
      </c>
      <c r="C37" s="15"/>
      <c r="D37" s="15">
        <f>+'[1]30-9'!$E$51</f>
        <v>12571</v>
      </c>
      <c r="E37" s="9"/>
      <c r="F37" s="9"/>
      <c r="G37" s="15">
        <f>+I37</f>
        <v>655</v>
      </c>
      <c r="I37" s="1">
        <v>655</v>
      </c>
    </row>
    <row r="38" spans="1:7" s="19" customFormat="1" ht="19.5" customHeight="1">
      <c r="A38" s="19" t="s">
        <v>48</v>
      </c>
      <c r="B38" s="19" t="s">
        <v>50</v>
      </c>
      <c r="F38" s="21">
        <f>+'[1]30-9'!$G$53</f>
        <v>703467.7263</v>
      </c>
      <c r="G38" s="22" t="s">
        <v>49</v>
      </c>
    </row>
    <row r="39" spans="5:6" ht="12.75">
      <c r="E39" s="17"/>
      <c r="F39" s="17"/>
    </row>
    <row r="72" spans="1:7" ht="23.25" customHeight="1">
      <c r="A72" s="4" t="s">
        <v>14</v>
      </c>
      <c r="B72" s="7" t="s">
        <v>42</v>
      </c>
      <c r="C72" s="12"/>
      <c r="D72" s="18">
        <v>337834.48738000006</v>
      </c>
      <c r="E72" s="9"/>
      <c r="F72" s="13" t="e">
        <f>D72/G72</f>
        <v>#DIV/0!</v>
      </c>
      <c r="G72" s="35">
        <v>0</v>
      </c>
    </row>
  </sheetData>
  <sheetProtection/>
  <mergeCells count="11">
    <mergeCell ref="C6:C7"/>
    <mergeCell ref="A3:G3"/>
    <mergeCell ref="A4:G4"/>
    <mergeCell ref="D6:D7"/>
    <mergeCell ref="E6:F6"/>
    <mergeCell ref="E5:F5"/>
    <mergeCell ref="G6:G7"/>
    <mergeCell ref="A1:B1"/>
    <mergeCell ref="E1:F1"/>
    <mergeCell ref="A6:A7"/>
    <mergeCell ref="B6:B7"/>
  </mergeCells>
  <printOptions/>
  <pageMargins left="0.4" right="0.196850393700787" top="0.19" bottom="0.433070866141732" header="0.31496062992126" footer="0.23"/>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Microsoft</cp:lastModifiedBy>
  <cp:lastPrinted>2020-10-12T01:44:39Z</cp:lastPrinted>
  <dcterms:created xsi:type="dcterms:W3CDTF">2017-07-05T03:47:43Z</dcterms:created>
  <dcterms:modified xsi:type="dcterms:W3CDTF">2020-10-12T01:45:21Z</dcterms:modified>
  <cp:category/>
  <cp:version/>
  <cp:contentType/>
  <cp:contentStatus/>
</cp:coreProperties>
</file>