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6735"/>
  </bookViews>
  <sheets>
    <sheet name="BAO CAO" sheetId="4" r:id="rId1"/>
  </sheets>
  <externalReferences>
    <externalReference r:id="rId2"/>
    <externalReference r:id="rId3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4" l="1"/>
  <c r="E22" i="4"/>
  <c r="E23" i="4"/>
  <c r="E24" i="4"/>
  <c r="D28" i="4"/>
  <c r="F28" i="4" s="1"/>
  <c r="E28" i="4" l="1"/>
  <c r="C18" i="4"/>
  <c r="C17" i="4" s="1"/>
  <c r="D15" i="4" l="1"/>
  <c r="G14" i="4"/>
  <c r="D14" i="4"/>
  <c r="F14" i="4" s="1"/>
  <c r="D13" i="4"/>
  <c r="C13" i="4"/>
  <c r="G12" i="4"/>
  <c r="D12" i="4"/>
  <c r="C12" i="4"/>
  <c r="D11" i="4"/>
  <c r="C11" i="4"/>
  <c r="G10" i="4"/>
  <c r="G9" i="4" s="1"/>
  <c r="D10" i="4"/>
  <c r="C10" i="4"/>
  <c r="G8" i="4"/>
  <c r="D8" i="4"/>
  <c r="C8" i="4"/>
  <c r="E10" i="4" l="1"/>
  <c r="F12" i="4"/>
  <c r="E12" i="4"/>
  <c r="C9" i="4"/>
  <c r="E8" i="4"/>
  <c r="D9" i="4"/>
  <c r="F9" i="4" s="1"/>
  <c r="F8" i="4"/>
  <c r="F10" i="4"/>
  <c r="D27" i="4"/>
  <c r="F27" i="4" s="1"/>
  <c r="D19" i="4"/>
  <c r="D20" i="4"/>
  <c r="D26" i="4"/>
  <c r="F26" i="4" l="1"/>
  <c r="E26" i="4"/>
  <c r="F20" i="4"/>
  <c r="E20" i="4"/>
  <c r="E19" i="4"/>
  <c r="F19" i="4"/>
  <c r="D18" i="4"/>
  <c r="E9" i="4"/>
  <c r="F18" i="4" l="1"/>
  <c r="E18" i="4"/>
  <c r="D17" i="4" l="1"/>
  <c r="F17" i="4" l="1"/>
  <c r="E17" i="4"/>
</calcChain>
</file>

<file path=xl/sharedStrings.xml><?xml version="1.0" encoding="utf-8"?>
<sst xmlns="http://schemas.openxmlformats.org/spreadsheetml/2006/main" count="49" uniqueCount="46">
  <si>
    <t>Đơn vị: Triệu đồng</t>
  </si>
  <si>
    <t>STT</t>
  </si>
  <si>
    <t>A</t>
  </si>
  <si>
    <t>B</t>
  </si>
  <si>
    <t>I</t>
  </si>
  <si>
    <t>II</t>
  </si>
  <si>
    <t>III</t>
  </si>
  <si>
    <t>Biểu số 59/CK-NSNN</t>
  </si>
  <si>
    <t>NỘI DUNG</t>
  </si>
  <si>
    <t>DỰ TOÁN NĂM</t>
  </si>
  <si>
    <t>CÙNG KỲ NĂM TRƯỚC</t>
  </si>
  <si>
    <t>3=2/1</t>
  </si>
  <si>
    <t>TỔNG NGUỒN THU NSNN TRÊN ĐỊA BÀN</t>
  </si>
  <si>
    <t>Thu cân đối NSNN</t>
  </si>
  <si>
    <t>Thu nội địa</t>
  </si>
  <si>
    <t>Thu từ dầu thô</t>
  </si>
  <si>
    <t>Thu cân đối từ hoạt động xuất khẩu, nhập khẩu</t>
  </si>
  <si>
    <t>Thu viện trợ</t>
  </si>
  <si>
    <t>Thu chuyển nguồn từ năm trước chuyển sang</t>
  </si>
  <si>
    <t>TỔNG CHI NSĐP</t>
  </si>
  <si>
    <t> I</t>
  </si>
  <si>
    <t>Chi cân đối NSĐP</t>
  </si>
  <si>
    <t>Chi đầu tư phát triển</t>
  </si>
  <si>
    <t>Chi thường xuyên</t>
  </si>
  <si>
    <t>Chi trả nợ lãi các khoản do chính quyền địa phương vay</t>
  </si>
  <si>
    <t>Chi bổ sung quỹ dự trữ tài chính</t>
  </si>
  <si>
    <t>Dự phòng ngân sách</t>
  </si>
  <si>
    <t>Chi từ nguồn bổ sung có mục tiêu từ NSTW cho NSĐP</t>
  </si>
  <si>
    <t>C</t>
  </si>
  <si>
    <t>BỘI CHI NSĐP/ BỘI THU NSĐP</t>
  </si>
  <si>
    <t>D</t>
  </si>
  <si>
    <t>CHI TRẢ NỢ GỐC</t>
  </si>
  <si>
    <t>Các khoản huy động đóng góp</t>
  </si>
  <si>
    <t>Các khoản thu không có trong công thức</t>
  </si>
  <si>
    <t>SỞ TÀI CHÍNH TỈNH QUẢNG TRỊ</t>
  </si>
  <si>
    <t>CÂN ĐỐI NGÂN SÁCH ĐỊA PHƯƠNG QUÝ II NĂM 2020</t>
  </si>
  <si>
    <r>
      <t xml:space="preserve">DỰ TOÁN NĂM </t>
    </r>
    <r>
      <rPr>
        <b/>
        <sz val="10"/>
        <color rgb="FFFF0000"/>
        <rFont val="Times New Roman"/>
        <family val="1"/>
      </rPr>
      <t>UBND TỈNH GIAO</t>
    </r>
  </si>
  <si>
    <t xml:space="preserve">Chi tạo nguồn cải cách tiền lương và chính sách an sinh xã hội </t>
  </si>
  <si>
    <t>Chi từ nguồn chuyển nguồn</t>
  </si>
  <si>
    <t>Chi nộp trả ngân sách cấp trên</t>
  </si>
  <si>
    <t>IV</t>
  </si>
  <si>
    <t>Chi từ nguồn BS có mục tiêu ngân sách tỉnh cho NS huyện</t>
  </si>
  <si>
    <t>THỰC HIỆN QUÝ II/2019</t>
  </si>
  <si>
    <t>THỰC HIỆN QUÝ II/2020</t>
  </si>
  <si>
    <t>SO SÁNH THỰC HIỆN VỚI (%)</t>
  </si>
  <si>
    <t>( Kèm theo Công văn số           /STC-QLNS ngày      /7/2020 của Sở Tài chính Quảng Trị)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</si>
</sst>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</font>
    <font>
      <i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000000"/>
      <name val="Times New Roman"/>
      <family val="1"/>
    </font>
    <font>
      <i/>
      <sz val="11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9" fontId="4" fillId="0" borderId="1" xfId="2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9" fontId="5" fillId="0" borderId="1" xfId="2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vertical="center"/>
    </xf>
    <xf numFmtId="164" fontId="7" fillId="0" borderId="1" xfId="1" applyNumberFormat="1" applyFont="1" applyBorder="1" applyAlignment="1">
      <alignment vertical="center"/>
    </xf>
    <xf numFmtId="164" fontId="6" fillId="0" borderId="0" xfId="1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right" vertical="center" wrapText="1"/>
    </xf>
    <xf numFmtId="3" fontId="6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3" fontId="5" fillId="0" borderId="3" xfId="1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1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64" fontId="7" fillId="0" borderId="1" xfId="1" applyNumberFormat="1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H&#210;NG%20QLNS%20(ng&#224;y%2001-4-2020)/C&#212;NG%20KHAI%20NG&#194;N%20S&#193;CH/N&#259;m%202020/Qu&#253;%20II/Bi&#7875;u%2059,61,61-CKQII%20-%20TT%2034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H%20-2020-Q2-B61-TT343-4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 59-CK"/>
      <sheetName val="B60-CK"/>
      <sheetName val="B61 - CK"/>
      <sheetName val="Quý II -2020"/>
      <sheetName val="Quý I -2020 "/>
      <sheetName val="Quý I 2019"/>
    </sheetNames>
    <sheetDataSet>
      <sheetData sheetId="0"/>
      <sheetData sheetId="1">
        <row r="8">
          <cell r="C8">
            <v>3400000</v>
          </cell>
          <cell r="D8">
            <v>1502933</v>
          </cell>
          <cell r="G8">
            <v>1398194</v>
          </cell>
        </row>
        <row r="9">
          <cell r="C9">
            <v>2950000</v>
          </cell>
          <cell r="D9">
            <v>1315805</v>
          </cell>
          <cell r="G9">
            <v>1134847</v>
          </cell>
        </row>
        <row r="29">
          <cell r="C29">
            <v>450000</v>
          </cell>
          <cell r="D29">
            <v>151937</v>
          </cell>
        </row>
        <row r="37">
          <cell r="D37">
            <v>10380</v>
          </cell>
        </row>
        <row r="38">
          <cell r="D38">
            <v>19394</v>
          </cell>
        </row>
      </sheetData>
      <sheetData sheetId="2"/>
      <sheetData sheetId="3">
        <row r="12">
          <cell r="D12">
            <v>1184355</v>
          </cell>
        </row>
      </sheetData>
      <sheetData sheetId="4"/>
      <sheetData sheetId="5">
        <row r="53">
          <cell r="D53">
            <v>145796</v>
          </cell>
        </row>
        <row r="59">
          <cell r="D59">
            <v>6787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1-CK"/>
    </sheetNames>
    <sheetDataSet>
      <sheetData sheetId="0">
        <row r="8">
          <cell r="D8">
            <v>4050697.7006550003</v>
          </cell>
        </row>
        <row r="10">
          <cell r="D10">
            <v>434534.27668800001</v>
          </cell>
        </row>
        <row r="14">
          <cell r="D14">
            <v>2449037</v>
          </cell>
        </row>
        <row r="31">
          <cell r="D31">
            <v>592607.29766700009</v>
          </cell>
        </row>
        <row r="35">
          <cell r="D35">
            <v>113755</v>
          </cell>
        </row>
        <row r="36">
          <cell r="D36">
            <v>3868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pane ySplit="10" topLeftCell="A11" activePane="bottomLeft" state="frozen"/>
      <selection pane="bottomLeft" activeCell="F4" sqref="F4:G4"/>
    </sheetView>
  </sheetViews>
  <sheetFormatPr defaultRowHeight="12.75" x14ac:dyDescent="0.25"/>
  <cols>
    <col min="1" max="1" width="6.28515625" style="14" customWidth="1"/>
    <col min="2" max="2" width="37.5703125" style="8" customWidth="1"/>
    <col min="3" max="3" width="12.140625" style="8" customWidth="1"/>
    <col min="4" max="4" width="11.42578125" style="8" customWidth="1"/>
    <col min="5" max="6" width="10.42578125" style="8" customWidth="1"/>
    <col min="7" max="7" width="12.7109375" style="13" customWidth="1"/>
    <col min="8" max="16384" width="9.140625" style="8"/>
  </cols>
  <sheetData>
    <row r="1" spans="1:7" ht="27" customHeight="1" x14ac:dyDescent="0.25">
      <c r="A1" s="27" t="s">
        <v>34</v>
      </c>
      <c r="B1" s="27"/>
      <c r="C1" s="27"/>
      <c r="E1" s="28" t="s">
        <v>7</v>
      </c>
      <c r="F1" s="28"/>
      <c r="G1" s="28"/>
    </row>
    <row r="2" spans="1:7" ht="15.75" customHeight="1" x14ac:dyDescent="0.25">
      <c r="A2" s="30" t="s">
        <v>35</v>
      </c>
      <c r="B2" s="30"/>
      <c r="C2" s="30"/>
      <c r="D2" s="30"/>
      <c r="E2" s="30"/>
      <c r="F2" s="30"/>
      <c r="G2" s="30"/>
    </row>
    <row r="3" spans="1:7" ht="19.5" customHeight="1" x14ac:dyDescent="0.25">
      <c r="A3" s="31" t="s">
        <v>45</v>
      </c>
      <c r="B3" s="31"/>
      <c r="C3" s="31"/>
      <c r="D3" s="31"/>
      <c r="E3" s="31"/>
      <c r="F3" s="31"/>
      <c r="G3" s="31"/>
    </row>
    <row r="4" spans="1:7" ht="21" customHeight="1" x14ac:dyDescent="0.25">
      <c r="F4" s="29" t="s">
        <v>0</v>
      </c>
      <c r="G4" s="29"/>
    </row>
    <row r="5" spans="1:7" ht="37.5" customHeight="1" x14ac:dyDescent="0.25">
      <c r="A5" s="26" t="s">
        <v>1</v>
      </c>
      <c r="B5" s="26" t="s">
        <v>8</v>
      </c>
      <c r="C5" s="26" t="s">
        <v>36</v>
      </c>
      <c r="D5" s="26" t="s">
        <v>43</v>
      </c>
      <c r="E5" s="26" t="s">
        <v>44</v>
      </c>
      <c r="F5" s="26"/>
      <c r="G5" s="32" t="s">
        <v>42</v>
      </c>
    </row>
    <row r="6" spans="1:7" ht="42" customHeight="1" x14ac:dyDescent="0.25">
      <c r="A6" s="26"/>
      <c r="B6" s="26"/>
      <c r="C6" s="26"/>
      <c r="D6" s="26"/>
      <c r="E6" s="24" t="s">
        <v>9</v>
      </c>
      <c r="F6" s="24" t="s">
        <v>10</v>
      </c>
      <c r="G6" s="32"/>
    </row>
    <row r="7" spans="1:7" x14ac:dyDescent="0.25">
      <c r="A7" s="1" t="s">
        <v>2</v>
      </c>
      <c r="B7" s="1" t="s">
        <v>3</v>
      </c>
      <c r="C7" s="1">
        <v>1</v>
      </c>
      <c r="D7" s="1">
        <v>2</v>
      </c>
      <c r="E7" s="1" t="s">
        <v>11</v>
      </c>
      <c r="F7" s="1">
        <v>4</v>
      </c>
      <c r="G7" s="11"/>
    </row>
    <row r="8" spans="1:7" s="9" customFormat="1" ht="21.75" customHeight="1" x14ac:dyDescent="0.25">
      <c r="A8" s="10" t="s">
        <v>2</v>
      </c>
      <c r="B8" s="2" t="s">
        <v>12</v>
      </c>
      <c r="C8" s="5">
        <f>'[1]B60-CK'!C8</f>
        <v>3400000</v>
      </c>
      <c r="D8" s="5">
        <f>'[1]B60-CK'!D8</f>
        <v>1502933</v>
      </c>
      <c r="E8" s="4">
        <f>D8/C8</f>
        <v>0.44203911764705883</v>
      </c>
      <c r="F8" s="4">
        <f>D8/G8</f>
        <v>1.0749102055937874</v>
      </c>
      <c r="G8" s="12">
        <f>'[1]B60-CK'!G8</f>
        <v>1398194</v>
      </c>
    </row>
    <row r="9" spans="1:7" s="9" customFormat="1" ht="21.75" customHeight="1" x14ac:dyDescent="0.25">
      <c r="A9" s="10" t="s">
        <v>4</v>
      </c>
      <c r="B9" s="2" t="s">
        <v>13</v>
      </c>
      <c r="C9" s="5">
        <f>SUM(C10:C15)</f>
        <v>3400000</v>
      </c>
      <c r="D9" s="5">
        <f>SUM(D10:D15)</f>
        <v>1497516</v>
      </c>
      <c r="E9" s="4">
        <f t="shared" ref="E9" si="0">D9/C9</f>
        <v>0.44044588235294119</v>
      </c>
      <c r="F9" s="4">
        <f t="shared" ref="F9:F10" si="1">D9/G9</f>
        <v>1.1631824642893205</v>
      </c>
      <c r="G9" s="12">
        <f>SUM(G10:G15)</f>
        <v>1287430</v>
      </c>
    </row>
    <row r="10" spans="1:7" ht="21.75" customHeight="1" x14ac:dyDescent="0.25">
      <c r="A10" s="1">
        <v>1</v>
      </c>
      <c r="B10" s="3" t="s">
        <v>14</v>
      </c>
      <c r="C10" s="6">
        <f>'[1]B60-CK'!C9</f>
        <v>2950000</v>
      </c>
      <c r="D10" s="6">
        <f>'[1]B60-CK'!D9</f>
        <v>1315805</v>
      </c>
      <c r="E10" s="7">
        <f>D10/C10</f>
        <v>0.44603559322033898</v>
      </c>
      <c r="F10" s="7">
        <f t="shared" si="1"/>
        <v>1.1594558561638706</v>
      </c>
      <c r="G10" s="11">
        <f>'[1]B60-CK'!G9</f>
        <v>1134847</v>
      </c>
    </row>
    <row r="11" spans="1:7" ht="21.75" customHeight="1" x14ac:dyDescent="0.25">
      <c r="A11" s="1">
        <v>2</v>
      </c>
      <c r="B11" s="3" t="s">
        <v>15</v>
      </c>
      <c r="C11" s="6">
        <f>'[1]B60-CK'!C28</f>
        <v>0</v>
      </c>
      <c r="D11" s="6">
        <f>'[1]B60-CK'!D28</f>
        <v>0</v>
      </c>
      <c r="E11" s="7"/>
      <c r="F11" s="7"/>
      <c r="G11" s="11"/>
    </row>
    <row r="12" spans="1:7" ht="21.75" customHeight="1" x14ac:dyDescent="0.25">
      <c r="A12" s="1">
        <v>3</v>
      </c>
      <c r="B12" s="3" t="s">
        <v>16</v>
      </c>
      <c r="C12" s="6">
        <f>'[1]B60-CK'!C29</f>
        <v>450000</v>
      </c>
      <c r="D12" s="6">
        <f>'[1]B60-CK'!D29</f>
        <v>151937</v>
      </c>
      <c r="E12" s="7">
        <f t="shared" ref="E12:E28" si="2">D12/C12</f>
        <v>0.33763777777777776</v>
      </c>
      <c r="F12" s="7">
        <f>D12/G12</f>
        <v>1.0421204971329803</v>
      </c>
      <c r="G12" s="11">
        <f>'[1]Quý I 2019'!D53</f>
        <v>145796</v>
      </c>
    </row>
    <row r="13" spans="1:7" ht="21.75" customHeight="1" x14ac:dyDescent="0.25">
      <c r="A13" s="1">
        <v>4</v>
      </c>
      <c r="B13" s="3" t="s">
        <v>17</v>
      </c>
      <c r="C13" s="6">
        <f>'[1]B60-CK'!C36</f>
        <v>0</v>
      </c>
      <c r="D13" s="6">
        <f>'[1]B60-CK'!D36</f>
        <v>0</v>
      </c>
      <c r="E13" s="7"/>
      <c r="F13" s="7"/>
      <c r="G13" s="11"/>
    </row>
    <row r="14" spans="1:7" ht="21.75" customHeight="1" x14ac:dyDescent="0.25">
      <c r="A14" s="1">
        <v>5</v>
      </c>
      <c r="B14" s="3" t="s">
        <v>32</v>
      </c>
      <c r="C14" s="6"/>
      <c r="D14" s="6">
        <f>'[1]B60-CK'!D37</f>
        <v>10380</v>
      </c>
      <c r="E14" s="7"/>
      <c r="F14" s="7">
        <f t="shared" ref="F14:F28" si="3">D14/G14</f>
        <v>1.5293944305289524</v>
      </c>
      <c r="G14" s="11">
        <f>'[1]Quý I 2019'!D59</f>
        <v>6787</v>
      </c>
    </row>
    <row r="15" spans="1:7" ht="21.75" customHeight="1" x14ac:dyDescent="0.25">
      <c r="A15" s="1">
        <v>6</v>
      </c>
      <c r="B15" s="3" t="s">
        <v>33</v>
      </c>
      <c r="C15" s="6"/>
      <c r="D15" s="6">
        <f>'[1]B60-CK'!D38</f>
        <v>19394</v>
      </c>
      <c r="E15" s="7"/>
      <c r="F15" s="7"/>
      <c r="G15" s="11"/>
    </row>
    <row r="16" spans="1:7" ht="21.75" customHeight="1" x14ac:dyDescent="0.25">
      <c r="A16" s="10" t="s">
        <v>5</v>
      </c>
      <c r="B16" s="2" t="s">
        <v>18</v>
      </c>
      <c r="C16" s="6"/>
      <c r="D16" s="6"/>
      <c r="E16" s="7"/>
      <c r="F16" s="7"/>
      <c r="G16" s="11"/>
    </row>
    <row r="17" spans="1:7" ht="21.75" customHeight="1" x14ac:dyDescent="0.25">
      <c r="A17" s="10" t="s">
        <v>3</v>
      </c>
      <c r="B17" s="2" t="s">
        <v>19</v>
      </c>
      <c r="C17" s="16">
        <f>+C18+C26+C27+C28</f>
        <v>9504128</v>
      </c>
      <c r="D17" s="16">
        <f>+'[2]61-CK'!$D$8</f>
        <v>4050697.7006550003</v>
      </c>
      <c r="E17" s="4">
        <f t="shared" si="2"/>
        <v>0.42620403477888769</v>
      </c>
      <c r="F17" s="4">
        <f t="shared" si="3"/>
        <v>1.1946724623951663</v>
      </c>
      <c r="G17" s="17">
        <v>3390634.528006</v>
      </c>
    </row>
    <row r="18" spans="1:7" s="9" customFormat="1" ht="21.75" customHeight="1" x14ac:dyDescent="0.25">
      <c r="A18" s="10" t="s">
        <v>20</v>
      </c>
      <c r="B18" s="2" t="s">
        <v>21</v>
      </c>
      <c r="C18" s="16">
        <f>SUM(C19:C25)</f>
        <v>6660542</v>
      </c>
      <c r="D18" s="16">
        <f>SUM(D19:D25)</f>
        <v>2883571.2766880002</v>
      </c>
      <c r="E18" s="4">
        <f t="shared" si="2"/>
        <v>0.4329334274429919</v>
      </c>
      <c r="F18" s="4">
        <f t="shared" si="3"/>
        <v>1.0837315634590219</v>
      </c>
      <c r="G18" s="23">
        <v>2660780.0067059998</v>
      </c>
    </row>
    <row r="19" spans="1:7" ht="21.75" customHeight="1" x14ac:dyDescent="0.25">
      <c r="A19" s="1">
        <v>1</v>
      </c>
      <c r="B19" s="3" t="s">
        <v>22</v>
      </c>
      <c r="C19" s="18">
        <v>1514100</v>
      </c>
      <c r="D19" s="19">
        <f>+'[2]61-CK'!$D$10</f>
        <v>434534.27668800001</v>
      </c>
      <c r="E19" s="7">
        <f t="shared" si="2"/>
        <v>0.2869917949197543</v>
      </c>
      <c r="F19" s="7">
        <f t="shared" si="3"/>
        <v>0.74913316511584027</v>
      </c>
      <c r="G19" s="17">
        <v>580049.44504199992</v>
      </c>
    </row>
    <row r="20" spans="1:7" ht="21.75" customHeight="1" x14ac:dyDescent="0.25">
      <c r="A20" s="1">
        <v>2</v>
      </c>
      <c r="B20" s="3" t="s">
        <v>23</v>
      </c>
      <c r="C20" s="18">
        <v>4936453</v>
      </c>
      <c r="D20" s="18">
        <f>+'[2]61-CK'!$D$14</f>
        <v>2449037</v>
      </c>
      <c r="E20" s="7">
        <f t="shared" si="2"/>
        <v>0.4961126946817887</v>
      </c>
      <c r="F20" s="7">
        <f t="shared" si="3"/>
        <v>1.177008232167003</v>
      </c>
      <c r="G20" s="17">
        <v>2080730.5616639999</v>
      </c>
    </row>
    <row r="21" spans="1:7" ht="33" customHeight="1" x14ac:dyDescent="0.25">
      <c r="A21" s="1">
        <v>3</v>
      </c>
      <c r="B21" s="3" t="s">
        <v>24</v>
      </c>
      <c r="C21" s="18">
        <v>1900</v>
      </c>
      <c r="D21" s="18"/>
      <c r="E21" s="7">
        <f t="shared" si="2"/>
        <v>0</v>
      </c>
      <c r="F21" s="7"/>
      <c r="G21" s="17"/>
    </row>
    <row r="22" spans="1:7" ht="21.75" customHeight="1" x14ac:dyDescent="0.25">
      <c r="A22" s="1">
        <v>4</v>
      </c>
      <c r="B22" s="3" t="s">
        <v>25</v>
      </c>
      <c r="C22" s="18">
        <v>1000</v>
      </c>
      <c r="D22" s="18"/>
      <c r="E22" s="7">
        <f t="shared" si="2"/>
        <v>0</v>
      </c>
      <c r="F22" s="7"/>
      <c r="G22" s="17"/>
    </row>
    <row r="23" spans="1:7" ht="21.75" customHeight="1" x14ac:dyDescent="0.25">
      <c r="A23" s="1">
        <v>5</v>
      </c>
      <c r="B23" s="3" t="s">
        <v>26</v>
      </c>
      <c r="C23" s="18">
        <v>165270</v>
      </c>
      <c r="D23" s="18"/>
      <c r="E23" s="7">
        <f t="shared" si="2"/>
        <v>0</v>
      </c>
      <c r="F23" s="7"/>
      <c r="G23" s="17"/>
    </row>
    <row r="24" spans="1:7" ht="29.25" customHeight="1" x14ac:dyDescent="0.25">
      <c r="A24" s="1">
        <v>6</v>
      </c>
      <c r="B24" s="3" t="s">
        <v>37</v>
      </c>
      <c r="C24" s="18">
        <v>41819</v>
      </c>
      <c r="D24" s="18"/>
      <c r="E24" s="7">
        <f t="shared" si="2"/>
        <v>0</v>
      </c>
      <c r="F24" s="7"/>
      <c r="G24" s="17"/>
    </row>
    <row r="25" spans="1:7" ht="21.75" customHeight="1" x14ac:dyDescent="0.25">
      <c r="A25" s="1">
        <v>7</v>
      </c>
      <c r="B25" s="3" t="s">
        <v>38</v>
      </c>
      <c r="C25" s="18"/>
      <c r="D25" s="18"/>
      <c r="E25" s="7"/>
      <c r="F25" s="7"/>
      <c r="G25" s="17">
        <v>0</v>
      </c>
    </row>
    <row r="26" spans="1:7" ht="30.75" customHeight="1" x14ac:dyDescent="0.25">
      <c r="A26" s="10" t="s">
        <v>5</v>
      </c>
      <c r="B26" s="2" t="s">
        <v>27</v>
      </c>
      <c r="C26" s="16">
        <v>2729831</v>
      </c>
      <c r="D26" s="16">
        <f>+'[2]61-CK'!$D$31</f>
        <v>592607.29766700009</v>
      </c>
      <c r="E26" s="4">
        <f t="shared" si="2"/>
        <v>0.21708570884681144</v>
      </c>
      <c r="F26" s="4">
        <f t="shared" si="3"/>
        <v>1.225129308194993</v>
      </c>
      <c r="G26" s="23">
        <v>483710</v>
      </c>
    </row>
    <row r="27" spans="1:7" s="9" customFormat="1" ht="21.75" customHeight="1" x14ac:dyDescent="0.25">
      <c r="A27" s="15" t="s">
        <v>6</v>
      </c>
      <c r="B27" s="21" t="s">
        <v>39</v>
      </c>
      <c r="C27" s="22">
        <v>0</v>
      </c>
      <c r="D27" s="22">
        <f>+'[2]61-CK'!$D$36</f>
        <v>3868</v>
      </c>
      <c r="E27" s="4"/>
      <c r="F27" s="4">
        <f t="shared" si="3"/>
        <v>6.4790619765494135</v>
      </c>
      <c r="G27" s="23">
        <v>597</v>
      </c>
    </row>
    <row r="28" spans="1:7" s="9" customFormat="1" ht="33" customHeight="1" x14ac:dyDescent="0.25">
      <c r="A28" s="20" t="s">
        <v>40</v>
      </c>
      <c r="B28" s="25" t="s">
        <v>41</v>
      </c>
      <c r="C28" s="22">
        <v>113755</v>
      </c>
      <c r="D28" s="22">
        <f>+'[2]61-CK'!$D$35</f>
        <v>113755</v>
      </c>
      <c r="E28" s="4">
        <f t="shared" si="2"/>
        <v>1</v>
      </c>
      <c r="F28" s="4">
        <f t="shared" si="3"/>
        <v>1.5352173502301039</v>
      </c>
      <c r="G28" s="23">
        <v>74097</v>
      </c>
    </row>
    <row r="29" spans="1:7" s="9" customFormat="1" ht="21.75" customHeight="1" x14ac:dyDescent="0.25">
      <c r="A29" s="20" t="s">
        <v>28</v>
      </c>
      <c r="B29" s="21" t="s">
        <v>29</v>
      </c>
      <c r="C29" s="22"/>
      <c r="D29" s="22"/>
      <c r="E29" s="4"/>
      <c r="F29" s="22"/>
      <c r="G29" s="23">
        <v>0</v>
      </c>
    </row>
    <row r="30" spans="1:7" s="9" customFormat="1" ht="21.75" customHeight="1" x14ac:dyDescent="0.25">
      <c r="A30" s="20" t="s">
        <v>30</v>
      </c>
      <c r="B30" s="21" t="s">
        <v>31</v>
      </c>
      <c r="C30" s="22"/>
      <c r="D30" s="22"/>
      <c r="E30" s="4"/>
      <c r="F30" s="22"/>
      <c r="G30" s="23"/>
    </row>
  </sheetData>
  <mergeCells count="11">
    <mergeCell ref="D5:D6"/>
    <mergeCell ref="E5:F5"/>
    <mergeCell ref="G5:G6"/>
    <mergeCell ref="A1:C1"/>
    <mergeCell ref="E1:G1"/>
    <mergeCell ref="A2:G2"/>
    <mergeCell ref="F4:G4"/>
    <mergeCell ref="A5:A6"/>
    <mergeCell ref="B5:B6"/>
    <mergeCell ref="C5:C6"/>
    <mergeCell ref="A3:G3"/>
  </mergeCells>
  <pageMargins left="0.4" right="0.3" top="0.5" bottom="0.4" header="0.3" footer="0.3"/>
  <pageSetup paperSize="9" scale="9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BAO CAO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Microsoft</cp:lastModifiedBy>
  <cp:lastPrinted>2020-07-10T02:04:29Z</cp:lastPrinted>
  <dcterms:created xsi:type="dcterms:W3CDTF">2020-02-25T02:00:23Z</dcterms:created>
  <dcterms:modified xsi:type="dcterms:W3CDTF">2020-07-10T03:15:16Z</dcterms:modified>
</cp:coreProperties>
</file>