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680" windowHeight="2025"/>
  </bookViews>
  <sheets>
    <sheet name="BAO CAO" sheetId="4" r:id="rId1"/>
  </sheets>
  <externalReferences>
    <externalReference r:id="rId2"/>
    <externalReference r:id="rId3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4" l="1"/>
  <c r="F30" i="4" s="1"/>
  <c r="E26" i="4"/>
  <c r="E25" i="4"/>
  <c r="E24" i="4"/>
  <c r="C20" i="4"/>
  <c r="C19" i="4"/>
  <c r="E30" i="4" l="1"/>
  <c r="G29" i="4" l="1"/>
  <c r="G28" i="4"/>
  <c r="G22" i="4"/>
  <c r="G20" i="4"/>
  <c r="G21" i="4"/>
  <c r="G19" i="4"/>
  <c r="D29" i="4"/>
  <c r="D28" i="4"/>
  <c r="D23" i="4"/>
  <c r="E23" i="4" s="1"/>
  <c r="D22" i="4"/>
  <c r="D21" i="4"/>
  <c r="F29" i="4" l="1"/>
  <c r="F28" i="4"/>
  <c r="E28" i="4"/>
  <c r="E21" i="4"/>
  <c r="F21" i="4"/>
  <c r="F22" i="4"/>
  <c r="E22" i="4"/>
  <c r="D20" i="4" l="1"/>
  <c r="D19" i="4" l="1"/>
  <c r="F20" i="4"/>
  <c r="E20" i="4"/>
  <c r="E19" i="4" l="1"/>
  <c r="F19" i="4"/>
</calcChain>
</file>

<file path=xl/sharedStrings.xml><?xml version="1.0" encoding="utf-8"?>
<sst xmlns="http://schemas.openxmlformats.org/spreadsheetml/2006/main" count="50" uniqueCount="47">
  <si>
    <t>Đơn vị: Triệu đồng</t>
  </si>
  <si>
    <t>STT</t>
  </si>
  <si>
    <t>A</t>
  </si>
  <si>
    <t>B</t>
  </si>
  <si>
    <t>I</t>
  </si>
  <si>
    <t>II</t>
  </si>
  <si>
    <t>III</t>
  </si>
  <si>
    <t>Biểu số 59/CK-NSNN</t>
  </si>
  <si>
    <t>NỘI DUNG</t>
  </si>
  <si>
    <t>DỰ TOÁN NĂM</t>
  </si>
  <si>
    <t>CÙNG KỲ NĂM TRƯỚC</t>
  </si>
  <si>
    <t>3=2/1</t>
  </si>
  <si>
    <t>TỔNG NGUỒN THU NSNN TRÊN ĐỊA BÀN</t>
  </si>
  <si>
    <t>Thu cân đối NSNN</t>
  </si>
  <si>
    <t>Thu nội địa</t>
  </si>
  <si>
    <t>Thu từ dầu thô</t>
  </si>
  <si>
    <t>Thu cân đối từ hoạt động xuất khẩu, nhập khẩu</t>
  </si>
  <si>
    <t>Thu viện trợ</t>
  </si>
  <si>
    <t>Thu chuyển nguồn từ năm trước chuyển sang</t>
  </si>
  <si>
    <t>TỔNG CHI NSĐP</t>
  </si>
  <si>
    <t> I</t>
  </si>
  <si>
    <t>Chi cân đối NSĐP</t>
  </si>
  <si>
    <t>Chi đầu tư phát triển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</si>
  <si>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</si>
  <si>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</si>
  <si>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</si>
  <si>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</si>
  <si>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Chi từ nguồn bổ sung có mục tiêu từ NSTW cho NSĐP</t>
  </si>
  <si>
    <t>C</t>
  </si>
  <si>
    <t>BỘI CHI NSĐP/ BỘI THU NSĐP</t>
  </si>
  <si>
    <t>D</t>
  </si>
  <si>
    <t>CHI TRẢ NỢ GỐC</t>
  </si>
  <si>
    <t>Các khoản huy động đóng góp</t>
  </si>
  <si>
    <t>Các khoản thu không có trong công thức</t>
  </si>
  <si>
    <t>SỞ TÀI CHÍNH TỈNH QUẢNG TRỊ</t>
  </si>
  <si>
    <t>THỰC HIỆN QUÝ III/2019</t>
  </si>
  <si>
    <t>Thu hồi các khoản cho vay của Nhà nước và thu từ quỹ dự trữ tài chính</t>
  </si>
  <si>
    <r>
      <t xml:space="preserve">DỰ TOÁN NĂM </t>
    </r>
    <r>
      <rPr>
        <b/>
        <sz val="11"/>
        <color rgb="FFFF0000"/>
        <rFont val="Times New Roman"/>
        <family val="1"/>
      </rPr>
      <t>UBND TỈNH GIAO</t>
    </r>
  </si>
  <si>
    <t>THỰC HIỆN QUÝ III/2020</t>
  </si>
  <si>
    <t>SO SÁNH THỰC HIỆN VỚI (%)</t>
  </si>
  <si>
    <t>CÂN ĐỐI NGÂN SÁCH ĐỊA PHƯƠNG QUÝ III NĂM 2020</t>
  </si>
  <si>
    <t>( Kèm theo Công văn số           /STC-QLNS ngày      /10/2020 của Sở Tài chính Quảng Trị)</t>
  </si>
  <si>
    <t xml:space="preserve">Chi tạo nguồn cải cách tiền lương và chính sách an sinh xã hội </t>
  </si>
  <si>
    <t>Chi từ nguồn chuyển nguồn</t>
  </si>
  <si>
    <t>Chi nộp trả ngân sách cấp trên</t>
  </si>
  <si>
    <t>IV</t>
  </si>
  <si>
    <t>Chi từ nguồn BS có mục tiêu ngân sách tỉnh cho NS huyện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</si>
</sst>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i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4" fontId="6" fillId="0" borderId="1" xfId="1" applyNumberFormat="1" applyFont="1" applyBorder="1" applyAlignment="1">
      <alignment vertical="center" wrapText="1"/>
    </xf>
    <xf numFmtId="9" fontId="6" fillId="0" borderId="1" xfId="2" applyFont="1" applyBorder="1" applyAlignment="1">
      <alignment vertical="center" wrapText="1"/>
    </xf>
    <xf numFmtId="164" fontId="2" fillId="0" borderId="0" xfId="1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1" xfId="1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64" fontId="8" fillId="0" borderId="1" xfId="1" applyNumberFormat="1" applyFont="1" applyBorder="1" applyAlignment="1">
      <alignment vertical="center" wrapText="1"/>
    </xf>
    <xf numFmtId="9" fontId="8" fillId="0" borderId="1" xfId="2" applyFont="1" applyBorder="1" applyAlignment="1">
      <alignment vertical="center" wrapText="1"/>
    </xf>
    <xf numFmtId="164" fontId="4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3" fontId="6" fillId="0" borderId="1" xfId="1" applyNumberFormat="1" applyFont="1" applyBorder="1" applyAlignment="1">
      <alignment horizontal="right" vertical="center" wrapText="1"/>
    </xf>
    <xf numFmtId="3" fontId="2" fillId="0" borderId="1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 wrapText="1"/>
    </xf>
    <xf numFmtId="3" fontId="8" fillId="0" borderId="3" xfId="1" applyNumberFormat="1" applyFont="1" applyBorder="1" applyAlignment="1">
      <alignment horizontal="right" vertical="center" wrapText="1"/>
    </xf>
    <xf numFmtId="3" fontId="4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H%20-2020-Q3-B61-TT343-4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H%20-2020-Q2-B61-TT343-4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1-CK"/>
    </sheetNames>
    <sheetDataSet>
      <sheetData sheetId="0">
        <row r="9">
          <cell r="D9">
            <v>6273715</v>
          </cell>
          <cell r="G9">
            <v>5409197</v>
          </cell>
        </row>
        <row r="10">
          <cell r="D10">
            <v>4363647.1428479999</v>
          </cell>
          <cell r="G10">
            <v>3862618</v>
          </cell>
        </row>
        <row r="11">
          <cell r="G11">
            <v>718221</v>
          </cell>
        </row>
        <row r="12">
          <cell r="D12">
            <v>716679.23960700002</v>
          </cell>
        </row>
        <row r="15">
          <cell r="D15">
            <v>3646746.9032409997</v>
          </cell>
          <cell r="G15">
            <v>3144392</v>
          </cell>
        </row>
        <row r="28">
          <cell r="D28">
            <v>221</v>
          </cell>
        </row>
        <row r="32">
          <cell r="D32">
            <v>1080274.1308519999</v>
          </cell>
          <cell r="G32">
            <v>862330</v>
          </cell>
        </row>
        <row r="37">
          <cell r="D37">
            <v>12571</v>
          </cell>
          <cell r="G37">
            <v>655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1-CK"/>
    </sheetNames>
    <sheetDataSet>
      <sheetData sheetId="0" refreshError="1">
        <row r="8">
          <cell r="D8">
            <v>4050697.7006550003</v>
          </cell>
        </row>
        <row r="35">
          <cell r="D35">
            <v>113755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zoomScale="85" zoomScaleNormal="85" workbookViewId="0">
      <pane ySplit="12" topLeftCell="A19" activePane="bottomLeft" state="frozen"/>
      <selection pane="bottomLeft" activeCell="B21" sqref="B21"/>
    </sheetView>
  </sheetViews>
  <sheetFormatPr defaultRowHeight="15" x14ac:dyDescent="0.25"/>
  <cols>
    <col min="1" max="1" width="7" style="1" customWidth="1"/>
    <col min="2" max="2" width="30.5703125" style="1" customWidth="1"/>
    <col min="3" max="5" width="14.42578125" style="1" customWidth="1"/>
    <col min="6" max="6" width="15.7109375" style="1" customWidth="1"/>
    <col min="7" max="7" width="14.42578125" style="15" customWidth="1"/>
    <col min="8" max="8" width="17.28515625" style="1" bestFit="1" customWidth="1"/>
    <col min="9" max="16384" width="9.140625" style="1"/>
  </cols>
  <sheetData>
    <row r="1" spans="1:9" ht="27" customHeight="1" x14ac:dyDescent="0.25">
      <c r="A1" s="30" t="s">
        <v>34</v>
      </c>
      <c r="B1" s="30"/>
      <c r="C1" s="30"/>
      <c r="E1" s="31" t="s">
        <v>7</v>
      </c>
      <c r="F1" s="31"/>
      <c r="G1" s="31"/>
    </row>
    <row r="2" spans="1:9" ht="10.5" customHeight="1" x14ac:dyDescent="0.25">
      <c r="A2" s="16"/>
      <c r="B2" s="16"/>
      <c r="C2" s="16"/>
      <c r="E2" s="17"/>
      <c r="F2" s="17"/>
      <c r="G2" s="17"/>
    </row>
    <row r="3" spans="1:9" ht="20.25" customHeight="1" x14ac:dyDescent="0.25">
      <c r="A3" s="32" t="s">
        <v>40</v>
      </c>
      <c r="B3" s="32"/>
      <c r="C3" s="32"/>
      <c r="D3" s="32"/>
      <c r="E3" s="32"/>
      <c r="F3" s="32"/>
      <c r="G3" s="32"/>
    </row>
    <row r="4" spans="1:9" ht="20.25" customHeight="1" x14ac:dyDescent="0.25">
      <c r="A4" s="34" t="s">
        <v>41</v>
      </c>
      <c r="B4" s="34"/>
      <c r="C4" s="34"/>
      <c r="D4" s="34"/>
      <c r="E4" s="34"/>
      <c r="F4" s="34"/>
      <c r="G4" s="34"/>
    </row>
    <row r="5" spans="1:9" ht="19.5" customHeight="1" x14ac:dyDescent="0.25">
      <c r="F5" s="33" t="s">
        <v>0</v>
      </c>
      <c r="G5" s="33"/>
    </row>
    <row r="6" spans="1:9" ht="21" customHeight="1" x14ac:dyDescent="0.25">
      <c r="A6" s="28" t="s">
        <v>1</v>
      </c>
      <c r="B6" s="28" t="s">
        <v>8</v>
      </c>
      <c r="C6" s="28" t="s">
        <v>37</v>
      </c>
      <c r="D6" s="28" t="s">
        <v>38</v>
      </c>
      <c r="E6" s="28" t="s">
        <v>39</v>
      </c>
      <c r="F6" s="28"/>
      <c r="G6" s="29" t="s">
        <v>35</v>
      </c>
    </row>
    <row r="7" spans="1:9" ht="37.5" customHeight="1" x14ac:dyDescent="0.25">
      <c r="A7" s="28"/>
      <c r="B7" s="28"/>
      <c r="C7" s="28"/>
      <c r="D7" s="28"/>
      <c r="E7" s="2" t="s">
        <v>9</v>
      </c>
      <c r="F7" s="2" t="s">
        <v>10</v>
      </c>
      <c r="G7" s="29"/>
    </row>
    <row r="8" spans="1:9" ht="16.5" customHeight="1" x14ac:dyDescent="0.25">
      <c r="A8" s="3" t="s">
        <v>2</v>
      </c>
      <c r="B8" s="3" t="s">
        <v>3</v>
      </c>
      <c r="C8" s="3">
        <v>1</v>
      </c>
      <c r="D8" s="3">
        <v>2</v>
      </c>
      <c r="E8" s="3" t="s">
        <v>11</v>
      </c>
      <c r="F8" s="3">
        <v>4</v>
      </c>
      <c r="G8" s="3">
        <v>5</v>
      </c>
    </row>
    <row r="9" spans="1:9" s="10" customFormat="1" ht="32.25" customHeight="1" x14ac:dyDescent="0.25">
      <c r="A9" s="2" t="s">
        <v>2</v>
      </c>
      <c r="B9" s="5" t="s">
        <v>12</v>
      </c>
      <c r="C9" s="6">
        <v>10095908</v>
      </c>
      <c r="D9" s="6">
        <v>8364546</v>
      </c>
      <c r="E9" s="7">
        <v>0.82850854029176968</v>
      </c>
      <c r="F9" s="7">
        <v>1.0880359241744135</v>
      </c>
      <c r="G9" s="6">
        <v>7687748</v>
      </c>
      <c r="H9" s="8"/>
      <c r="I9" s="9"/>
    </row>
    <row r="10" spans="1:9" s="10" customFormat="1" ht="20.25" customHeight="1" x14ac:dyDescent="0.25">
      <c r="A10" s="2" t="s">
        <v>4</v>
      </c>
      <c r="B10" s="5" t="s">
        <v>13</v>
      </c>
      <c r="C10" s="6">
        <v>3400000</v>
      </c>
      <c r="D10" s="6">
        <v>2350618</v>
      </c>
      <c r="E10" s="7">
        <v>0.69135823529411766</v>
      </c>
      <c r="F10" s="7">
        <v>1.0909025936235639</v>
      </c>
      <c r="G10" s="11">
        <v>2154746</v>
      </c>
    </row>
    <row r="11" spans="1:9" ht="20.25" customHeight="1" x14ac:dyDescent="0.25">
      <c r="A11" s="3">
        <v>1</v>
      </c>
      <c r="B11" s="12" t="s">
        <v>14</v>
      </c>
      <c r="C11" s="13">
        <v>2950000</v>
      </c>
      <c r="D11" s="13">
        <v>2054520</v>
      </c>
      <c r="E11" s="14">
        <v>0.69644745762711868</v>
      </c>
      <c r="F11" s="14">
        <v>1.1462914804786424</v>
      </c>
      <c r="G11" s="4">
        <v>1792319</v>
      </c>
    </row>
    <row r="12" spans="1:9" ht="20.25" customHeight="1" x14ac:dyDescent="0.25">
      <c r="A12" s="3">
        <v>2</v>
      </c>
      <c r="B12" s="12" t="s">
        <v>15</v>
      </c>
      <c r="C12" s="13">
        <v>0</v>
      </c>
      <c r="D12" s="13">
        <v>0</v>
      </c>
      <c r="E12" s="14"/>
      <c r="F12" s="14"/>
      <c r="G12" s="4"/>
    </row>
    <row r="13" spans="1:9" ht="30" x14ac:dyDescent="0.25">
      <c r="A13" s="3">
        <v>3</v>
      </c>
      <c r="B13" s="12" t="s">
        <v>16</v>
      </c>
      <c r="C13" s="13">
        <v>450000</v>
      </c>
      <c r="D13" s="13">
        <v>256098</v>
      </c>
      <c r="E13" s="14">
        <v>0.56910666666666665</v>
      </c>
      <c r="F13" s="14">
        <v>0.73153927233982996</v>
      </c>
      <c r="G13" s="4">
        <v>350081</v>
      </c>
    </row>
    <row r="14" spans="1:9" ht="20.25" customHeight="1" x14ac:dyDescent="0.25">
      <c r="A14" s="3">
        <v>4</v>
      </c>
      <c r="B14" s="12" t="s">
        <v>17</v>
      </c>
      <c r="C14" s="13">
        <v>0</v>
      </c>
      <c r="D14" s="13">
        <v>701</v>
      </c>
      <c r="E14" s="7"/>
      <c r="F14" s="7"/>
      <c r="G14" s="4"/>
    </row>
    <row r="15" spans="1:9" ht="20.25" customHeight="1" x14ac:dyDescent="0.25">
      <c r="A15" s="3">
        <v>5</v>
      </c>
      <c r="B15" s="12" t="s">
        <v>32</v>
      </c>
      <c r="C15" s="13"/>
      <c r="D15" s="13">
        <v>14488</v>
      </c>
      <c r="E15" s="14"/>
      <c r="F15" s="14"/>
      <c r="G15" s="4">
        <v>12346</v>
      </c>
    </row>
    <row r="16" spans="1:9" ht="39" customHeight="1" x14ac:dyDescent="0.25">
      <c r="A16" s="3">
        <v>6</v>
      </c>
      <c r="B16" s="12" t="s">
        <v>36</v>
      </c>
      <c r="C16" s="13"/>
      <c r="D16" s="13">
        <v>19394</v>
      </c>
      <c r="E16" s="14"/>
      <c r="F16" s="14"/>
      <c r="G16" s="4"/>
    </row>
    <row r="17" spans="1:7" ht="30" x14ac:dyDescent="0.25">
      <c r="A17" s="3">
        <v>7</v>
      </c>
      <c r="B17" s="12" t="s">
        <v>33</v>
      </c>
      <c r="C17" s="13"/>
      <c r="D17" s="13">
        <v>5417</v>
      </c>
      <c r="E17" s="14"/>
      <c r="F17" s="14"/>
      <c r="G17" s="4"/>
    </row>
    <row r="18" spans="1:7" s="10" customFormat="1" ht="30.75" customHeight="1" x14ac:dyDescent="0.25">
      <c r="A18" s="2" t="s">
        <v>5</v>
      </c>
      <c r="B18" s="5" t="s">
        <v>18</v>
      </c>
      <c r="C18" s="6"/>
      <c r="D18" s="6">
        <v>1353055</v>
      </c>
      <c r="E18" s="7"/>
      <c r="F18" s="7"/>
      <c r="G18" s="11">
        <v>1543854</v>
      </c>
    </row>
    <row r="19" spans="1:7" ht="21.75" customHeight="1" x14ac:dyDescent="0.25">
      <c r="A19" s="2" t="s">
        <v>3</v>
      </c>
      <c r="B19" s="5" t="s">
        <v>19</v>
      </c>
      <c r="C19" s="18">
        <f>+C20+C28+C29+C30</f>
        <v>9504128</v>
      </c>
      <c r="D19" s="18">
        <f>+'[1]61-CK'!$D$9</f>
        <v>6273715</v>
      </c>
      <c r="E19" s="7">
        <f t="shared" ref="E19:E30" si="0">D19/C19</f>
        <v>0.66010421997683533</v>
      </c>
      <c r="F19" s="7">
        <f t="shared" ref="F19:F30" si="1">D19/G19</f>
        <v>1.1598237224490067</v>
      </c>
      <c r="G19" s="19">
        <f>+'[1]61-CK'!$G$9</f>
        <v>5409197</v>
      </c>
    </row>
    <row r="20" spans="1:7" ht="21.75" customHeight="1" x14ac:dyDescent="0.25">
      <c r="A20" s="2" t="s">
        <v>20</v>
      </c>
      <c r="B20" s="5" t="s">
        <v>21</v>
      </c>
      <c r="C20" s="18">
        <f>SUM(C21:C27)</f>
        <v>6660542</v>
      </c>
      <c r="D20" s="18">
        <f>+'[1]61-CK'!$D$10</f>
        <v>4363647.1428479999</v>
      </c>
      <c r="E20" s="7">
        <f t="shared" si="0"/>
        <v>0.65514895677378804</v>
      </c>
      <c r="F20" s="7">
        <f t="shared" si="1"/>
        <v>1.1297123202056223</v>
      </c>
      <c r="G20" s="19">
        <f>+'[1]61-CK'!$G$10</f>
        <v>3862618</v>
      </c>
    </row>
    <row r="21" spans="1:7" ht="21.75" customHeight="1" x14ac:dyDescent="0.25">
      <c r="A21" s="3">
        <v>1</v>
      </c>
      <c r="B21" s="12" t="s">
        <v>22</v>
      </c>
      <c r="C21" s="20">
        <v>1514100</v>
      </c>
      <c r="D21" s="21">
        <f>+'[1]61-CK'!$D$12</f>
        <v>716679.23960700002</v>
      </c>
      <c r="E21" s="14">
        <f t="shared" si="0"/>
        <v>0.47333679387556965</v>
      </c>
      <c r="F21" s="14">
        <f t="shared" si="1"/>
        <v>0.99785336213644549</v>
      </c>
      <c r="G21" s="22">
        <f>+'[1]61-CK'!$G$11</f>
        <v>718221</v>
      </c>
    </row>
    <row r="22" spans="1:7" ht="21.75" customHeight="1" x14ac:dyDescent="0.25">
      <c r="A22" s="3">
        <v>2</v>
      </c>
      <c r="B22" s="12" t="s">
        <v>23</v>
      </c>
      <c r="C22" s="20">
        <v>4936453</v>
      </c>
      <c r="D22" s="20">
        <f>+'[1]61-CK'!$D$15</f>
        <v>3646746.9032409997</v>
      </c>
      <c r="E22" s="14">
        <f t="shared" si="0"/>
        <v>0.73873830121364459</v>
      </c>
      <c r="F22" s="14">
        <f t="shared" si="1"/>
        <v>1.1597621744493052</v>
      </c>
      <c r="G22" s="22">
        <f>+'[1]61-CK'!$G$15</f>
        <v>3144392</v>
      </c>
    </row>
    <row r="23" spans="1:7" ht="33" customHeight="1" x14ac:dyDescent="0.25">
      <c r="A23" s="3">
        <v>3</v>
      </c>
      <c r="B23" s="12" t="s">
        <v>24</v>
      </c>
      <c r="C23" s="20">
        <v>1900</v>
      </c>
      <c r="D23" s="20">
        <f>+'[1]61-CK'!$D$28</f>
        <v>221</v>
      </c>
      <c r="E23" s="14">
        <f t="shared" si="0"/>
        <v>0.11631578947368421</v>
      </c>
      <c r="F23" s="14"/>
      <c r="G23" s="22">
        <v>5</v>
      </c>
    </row>
    <row r="24" spans="1:7" ht="21.75" customHeight="1" x14ac:dyDescent="0.25">
      <c r="A24" s="3">
        <v>4</v>
      </c>
      <c r="B24" s="12" t="s">
        <v>25</v>
      </c>
      <c r="C24" s="20">
        <v>1000</v>
      </c>
      <c r="D24" s="20"/>
      <c r="E24" s="14">
        <f t="shared" si="0"/>
        <v>0</v>
      </c>
      <c r="F24" s="14"/>
      <c r="G24" s="22"/>
    </row>
    <row r="25" spans="1:7" ht="21.75" customHeight="1" x14ac:dyDescent="0.25">
      <c r="A25" s="3">
        <v>5</v>
      </c>
      <c r="B25" s="12" t="s">
        <v>26</v>
      </c>
      <c r="C25" s="20">
        <v>165270</v>
      </c>
      <c r="D25" s="20"/>
      <c r="E25" s="14">
        <f t="shared" si="0"/>
        <v>0</v>
      </c>
      <c r="F25" s="14"/>
      <c r="G25" s="22"/>
    </row>
    <row r="26" spans="1:7" ht="32.25" customHeight="1" x14ac:dyDescent="0.25">
      <c r="A26" s="3">
        <v>6</v>
      </c>
      <c r="B26" s="12" t="s">
        <v>42</v>
      </c>
      <c r="C26" s="20">
        <v>41819</v>
      </c>
      <c r="D26" s="20"/>
      <c r="E26" s="14">
        <f t="shared" si="0"/>
        <v>0</v>
      </c>
      <c r="F26" s="14"/>
      <c r="G26" s="22"/>
    </row>
    <row r="27" spans="1:7" x14ac:dyDescent="0.25">
      <c r="A27" s="3">
        <v>7</v>
      </c>
      <c r="B27" s="12" t="s">
        <v>43</v>
      </c>
      <c r="C27" s="20"/>
      <c r="D27" s="20"/>
      <c r="E27" s="14"/>
      <c r="F27" s="14"/>
      <c r="G27" s="22">
        <v>0</v>
      </c>
    </row>
    <row r="28" spans="1:7" ht="28.5" x14ac:dyDescent="0.25">
      <c r="A28" s="2" t="s">
        <v>5</v>
      </c>
      <c r="B28" s="5" t="s">
        <v>27</v>
      </c>
      <c r="C28" s="18">
        <v>2729831</v>
      </c>
      <c r="D28" s="18">
        <f>+'[1]61-CK'!$D$32</f>
        <v>1080274.1308519999</v>
      </c>
      <c r="E28" s="7">
        <f t="shared" si="0"/>
        <v>0.3957293073644485</v>
      </c>
      <c r="F28" s="7">
        <f>D28/G28</f>
        <v>1.2527386625213084</v>
      </c>
      <c r="G28" s="19">
        <f>+'[1]61-CK'!$G$32</f>
        <v>862330</v>
      </c>
    </row>
    <row r="29" spans="1:7" ht="21.75" customHeight="1" x14ac:dyDescent="0.25">
      <c r="A29" s="23" t="s">
        <v>6</v>
      </c>
      <c r="B29" s="24" t="s">
        <v>44</v>
      </c>
      <c r="C29" s="25">
        <v>0</v>
      </c>
      <c r="D29" s="25">
        <f>+'[1]61-CK'!$D$37</f>
        <v>12571</v>
      </c>
      <c r="E29" s="7"/>
      <c r="F29" s="7">
        <f>D29/G29</f>
        <v>19.19236641221374</v>
      </c>
      <c r="G29" s="19">
        <f>+'[1]61-CK'!$G$37</f>
        <v>655</v>
      </c>
    </row>
    <row r="30" spans="1:7" ht="33" customHeight="1" x14ac:dyDescent="0.25">
      <c r="A30" s="26" t="s">
        <v>45</v>
      </c>
      <c r="B30" s="27" t="s">
        <v>46</v>
      </c>
      <c r="C30" s="25">
        <v>113755</v>
      </c>
      <c r="D30" s="25">
        <f>+'[2]61-CK'!$D$35</f>
        <v>113755</v>
      </c>
      <c r="E30" s="7">
        <f t="shared" si="0"/>
        <v>1</v>
      </c>
      <c r="F30" s="7">
        <f t="shared" si="1"/>
        <v>1.5352173502301039</v>
      </c>
      <c r="G30" s="19">
        <v>74097</v>
      </c>
    </row>
    <row r="31" spans="1:7" ht="21.75" customHeight="1" x14ac:dyDescent="0.25">
      <c r="A31" s="26" t="s">
        <v>28</v>
      </c>
      <c r="B31" s="24" t="s">
        <v>29</v>
      </c>
      <c r="C31" s="25"/>
      <c r="D31" s="25"/>
      <c r="E31" s="7"/>
      <c r="F31" s="25"/>
      <c r="G31" s="19">
        <v>0</v>
      </c>
    </row>
    <row r="32" spans="1:7" ht="21.75" customHeight="1" x14ac:dyDescent="0.25">
      <c r="A32" s="26" t="s">
        <v>30</v>
      </c>
      <c r="B32" s="24" t="s">
        <v>31</v>
      </c>
      <c r="C32" s="25"/>
      <c r="D32" s="25">
        <v>5500</v>
      </c>
      <c r="E32" s="7"/>
      <c r="F32" s="25"/>
      <c r="G32" s="19"/>
    </row>
  </sheetData>
  <mergeCells count="11">
    <mergeCell ref="E6:F6"/>
    <mergeCell ref="G6:G7"/>
    <mergeCell ref="A1:C1"/>
    <mergeCell ref="E1:G1"/>
    <mergeCell ref="A3:G3"/>
    <mergeCell ref="F5:G5"/>
    <mergeCell ref="A6:A7"/>
    <mergeCell ref="B6:B7"/>
    <mergeCell ref="C6:C7"/>
    <mergeCell ref="D6:D7"/>
    <mergeCell ref="A4:G4"/>
  </mergeCells>
  <pageMargins left="0.4" right="0.3" top="0.5" bottom="0.4" header="0.3" footer="0.3"/>
  <pageSetup paperSize="9"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BAO CAO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Microsoft</cp:lastModifiedBy>
  <cp:lastPrinted>2020-10-12T08:15:22Z</cp:lastPrinted>
  <dcterms:created xsi:type="dcterms:W3CDTF">2020-02-25T02:00:23Z</dcterms:created>
  <dcterms:modified xsi:type="dcterms:W3CDTF">2020-10-12T08:16:55Z</dcterms:modified>
</cp:coreProperties>
</file>