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2120" windowHeight="6915" firstSheet="1" activeTab="5"/>
  </bookViews>
  <sheets>
    <sheet name="Dự toán viện trợ 2013" sheetId="1" state="hidden" r:id="rId1"/>
    <sheet name=" DU TOAN 2022" sheetId="2" r:id="rId2"/>
    <sheet name="Du toan 2017" sheetId="3" state="hidden" r:id="rId3"/>
    <sheet name="Du toan 2014" sheetId="4" state="hidden" r:id="rId4"/>
    <sheet name="Du toan thu vt 2016" sheetId="5" state="hidden" r:id="rId5"/>
    <sheet name="DT GIAI DOAN 2022-2024" sheetId="6" r:id="rId6"/>
  </sheets>
  <definedNames>
    <definedName name="_xlnm.Print_Area" localSheetId="2">'Du toan 2017'!$A$1:$P$215</definedName>
    <definedName name="_xlnm.Print_Area" localSheetId="0">'Dự toán viện trợ 2013'!$A$1:$P$161</definedName>
    <definedName name="_xlnm.Print_Titles" localSheetId="1">' DU TOAN 2022'!$6:$9</definedName>
    <definedName name="_xlnm.Print_Titles" localSheetId="5">'DT GIAI DOAN 2022-2024'!$8:$10</definedName>
    <definedName name="_xlnm.Print_Titles" localSheetId="3">'Du toan 2014'!$3:$6</definedName>
    <definedName name="_xlnm.Print_Titles" localSheetId="2">'Du toan 2017'!$5:$8</definedName>
    <definedName name="_xlnm.Print_Titles" localSheetId="0">'Dự toán viện trợ 2013'!$6:$9</definedName>
  </definedNames>
  <calcPr fullCalcOnLoad="1"/>
</workbook>
</file>

<file path=xl/sharedStrings.xml><?xml version="1.0" encoding="utf-8"?>
<sst xmlns="http://schemas.openxmlformats.org/spreadsheetml/2006/main" count="1537" uniqueCount="541">
  <si>
    <t>Số tt</t>
  </si>
  <si>
    <t>BỘ, NGÀNH, ĐỊA PHƯƠNG/DỰ ÁN</t>
  </si>
  <si>
    <t>Bằng tiền</t>
  </si>
  <si>
    <t>XDCB</t>
  </si>
  <si>
    <t>HCSN</t>
  </si>
  <si>
    <t>TỔNG SỐ</t>
  </si>
  <si>
    <t>I. BỘ, CƠ QUAN TRUNG ƯƠNG</t>
  </si>
  <si>
    <t>II. TỈNH, TP TRỰC THUỘC TW</t>
  </si>
  <si>
    <t>Kế hoạch năm 2013</t>
  </si>
  <si>
    <t xml:space="preserve">Bộ Kế hoạch và Đầu tư </t>
  </si>
  <si>
    <t xml:space="preserve">UNFPA </t>
  </si>
  <si>
    <t>Nhà tài trợ (LHQ+PCP)</t>
  </si>
  <si>
    <t>Thời gian</t>
  </si>
  <si>
    <t>2012-2016</t>
  </si>
  <si>
    <t xml:space="preserve">Bộ Lao động Thương binh và Xã hội </t>
  </si>
  <si>
    <t>Đơn vị:1000 USD</t>
  </si>
  <si>
    <t xml:space="preserve">Bộ VHTTDL </t>
  </si>
  <si>
    <t>UNFPA</t>
  </si>
  <si>
    <t xml:space="preserve">Bộ Y tế </t>
  </si>
  <si>
    <t xml:space="preserve">Bộ Nội vụ </t>
  </si>
  <si>
    <t>Trung ương Hội NDVN</t>
  </si>
  <si>
    <t xml:space="preserve">Bộ TN&amp;MT </t>
  </si>
  <si>
    <t>GEF/WB</t>
  </si>
  <si>
    <t>2011-2014</t>
  </si>
  <si>
    <t>GEF</t>
  </si>
  <si>
    <t>2009-2013</t>
  </si>
  <si>
    <t>2010-2014</t>
  </si>
  <si>
    <t>2010-2013</t>
  </si>
  <si>
    <t xml:space="preserve">GEF </t>
  </si>
  <si>
    <t>Bến Tre</t>
  </si>
  <si>
    <t xml:space="preserve">Quảng Bình </t>
  </si>
  <si>
    <t xml:space="preserve">Ninh Thuận </t>
  </si>
  <si>
    <t xml:space="preserve">Kon Tum </t>
  </si>
  <si>
    <t xml:space="preserve">Hải Dương </t>
  </si>
  <si>
    <t>Quỹ Toàn cầu</t>
  </si>
  <si>
    <t>2008-2015</t>
  </si>
  <si>
    <t>GAVI</t>
  </si>
  <si>
    <t>PEPFAR</t>
  </si>
  <si>
    <t>Bộ Tư pháp</t>
  </si>
  <si>
    <t>Bộ Thông tin và Truyền thông</t>
  </si>
  <si>
    <t>Quỹ Bill&amp;M Gate</t>
  </si>
  <si>
    <t>2011-2015</t>
  </si>
  <si>
    <t>USAID</t>
  </si>
  <si>
    <t>2011-2013</t>
  </si>
  <si>
    <t>SOS Quốc tế</t>
  </si>
  <si>
    <t>2012-2015</t>
  </si>
  <si>
    <t>KCNV (Hà Lan)</t>
  </si>
  <si>
    <t>2011-1016</t>
  </si>
  <si>
    <t>EU</t>
  </si>
  <si>
    <t>2010-2015</t>
  </si>
  <si>
    <t>2012 - 2014</t>
  </si>
  <si>
    <t>1/2010-12/2014</t>
  </si>
  <si>
    <t>12/2008-12/1014</t>
  </si>
  <si>
    <t>2011-2016</t>
  </si>
  <si>
    <t xml:space="preserve">Vp Quốc Hội </t>
  </si>
  <si>
    <t xml:space="preserve"> UNDP</t>
  </si>
  <si>
    <t xml:space="preserve">Quỹ Toàn cầu </t>
  </si>
  <si>
    <t>Bộ Giáo dục và Đào tạo</t>
  </si>
  <si>
    <t>tạo lập chu trình vòng khí thải cacbon</t>
  </si>
  <si>
    <t>NHẬT BẢN</t>
  </si>
  <si>
    <t>Phát triển cây trồng trung du Miền núi phía Bắc</t>
  </si>
  <si>
    <t>Bộ Giao thông Vận tải</t>
  </si>
  <si>
    <t>Viện trợ khẩn cấp</t>
  </si>
  <si>
    <t>Kiểm soát hệ thống giao thông</t>
  </si>
  <si>
    <t>XD cầu miền trung</t>
  </si>
  <si>
    <t>Ứng phó với Biến đổi khí hậu</t>
  </si>
  <si>
    <t>Australia</t>
  </si>
  <si>
    <t>Tăng cường năng lực quản lý MT nước</t>
  </si>
  <si>
    <t>Tăng cường năng lực hệ thống KS LTTP</t>
  </si>
  <si>
    <t>Bộ Nông nghiệp và PTNT</t>
  </si>
  <si>
    <t>Bộ Tài chính</t>
  </si>
  <si>
    <t>Tăng cường hệ thống hải quan</t>
  </si>
  <si>
    <t>Bộ Công An</t>
  </si>
  <si>
    <t>Hỗ trợ tăng cường đào tạo HV CSND</t>
  </si>
  <si>
    <t>Tăng cường NL khám chữa bệnh</t>
  </si>
  <si>
    <t>Bỉ</t>
  </si>
  <si>
    <t>Cải cách lập KH ở cấp TW &amp;ĐF</t>
  </si>
  <si>
    <t>2008-2011</t>
  </si>
  <si>
    <t>Kiểm soát chất lượng nông sản thực phẩm</t>
  </si>
  <si>
    <t>CTMTQG NS&amp;VSMTNT (NTP3)</t>
  </si>
  <si>
    <t>Trồng rừng KfW6</t>
  </si>
  <si>
    <t>Canada</t>
  </si>
  <si>
    <t>Đan Mạch</t>
  </si>
  <si>
    <t>Uc</t>
  </si>
  <si>
    <t>Anh</t>
  </si>
  <si>
    <t xml:space="preserve">Đức </t>
  </si>
  <si>
    <t>Đức</t>
  </si>
  <si>
    <t>Tăng cường năng lực XD pháp luật đầu thầu</t>
  </si>
  <si>
    <t>Tăng cường năng lực kiểm tra về đầu thầu</t>
  </si>
  <si>
    <t>Tăng cường năng lực XD pháp luật mua săm công</t>
  </si>
  <si>
    <t>WB</t>
  </si>
  <si>
    <t>ADB</t>
  </si>
  <si>
    <t>IFAD</t>
  </si>
  <si>
    <t>Phòng chống cúm gia cầm và cúm ở người gđ 2</t>
  </si>
  <si>
    <t>Phát triển ngành lâm nghiệp</t>
  </si>
  <si>
    <t>Hỗ trợ Tam nông</t>
  </si>
  <si>
    <t>Tăng cường khả năng chốn chịu với khí hậu cho
CSHT các tỉnh miền núi phía Bắc</t>
  </si>
  <si>
    <t>Phát triển CSHT các tỉnh Tây Nguyên</t>
  </si>
  <si>
    <t>WB/AHI</t>
  </si>
  <si>
    <t>WB/GEF</t>
  </si>
  <si>
    <t>Dự án HTKT Hiện đại hóa Quản lý Thuế</t>
  </si>
  <si>
    <t>KH quản lý loại trừ các chất HCFC tại VN</t>
  </si>
  <si>
    <t>Quản lý PCB tại Việt Nam</t>
  </si>
  <si>
    <t>T. cường công tác bảo tồn đa dạng SH thông
 qua CCCS và thay đổi thực trạng tiêu thụ các loài động vật hoang dã ở VN</t>
  </si>
  <si>
    <t>Hệ thống y tế dự phòng</t>
  </si>
  <si>
    <t xml:space="preserve">Chương trình phát triển nguồn nhân lực y tế </t>
  </si>
  <si>
    <t>Phòng chống HIV/AIDS ở Việt Nam</t>
  </si>
  <si>
    <t>ADB/Úc</t>
  </si>
  <si>
    <t>Khác</t>
  </si>
  <si>
    <t>Hội Kiểm toán viên hành nghề VN</t>
  </si>
  <si>
    <t>Phát triển KD với người nghèo</t>
  </si>
  <si>
    <t xml:space="preserve">Gia Lai   </t>
  </si>
  <si>
    <t>Thí điểm giảm nghèo tại huyện IaPa</t>
  </si>
  <si>
    <t>Vệ sinh duyên hải miền Trung-tiểu dự án Đồng Hới</t>
  </si>
  <si>
    <t>Khánh Hoà</t>
  </si>
  <si>
    <t>Vệ sinh duyên hải miền Trung-tiểu dự án Nha Trang</t>
  </si>
  <si>
    <t>Bình Định</t>
  </si>
  <si>
    <t>Vệ sinh duyên hải miền Trung-tiểu dự án Quy Nhơn</t>
  </si>
  <si>
    <t>Đắk Nông</t>
  </si>
  <si>
    <t>PT Ktê bền vững cho ĐB DTTS tỉnh Đak Nông</t>
  </si>
  <si>
    <t>Thái nguyên</t>
  </si>
  <si>
    <t>Nâng cấp đô thị</t>
  </si>
  <si>
    <t>Bắc Cạn</t>
  </si>
  <si>
    <t>GEF/IFAD</t>
  </si>
  <si>
    <t>QH đối tác vì người nghèo trg PT Nông Lâm nghiệp</t>
  </si>
  <si>
    <t>Cần Thơ</t>
  </si>
  <si>
    <t>Hải Phòng</t>
  </si>
  <si>
    <t>Nâm Định</t>
  </si>
  <si>
    <t>Quản trị công và Cải cách hành chính (ĐH Luật)</t>
  </si>
  <si>
    <t>Quản trị công và Cải cách hành chính</t>
  </si>
  <si>
    <t>Quản trị công và Cải cách hành chính (ĐHQG)</t>
  </si>
  <si>
    <t>Viện KHXH VN Quản trị công và Cải cách hành chính</t>
  </si>
  <si>
    <t>CTMTQG sử dụng năng lượng tiết kiệm, hiệu quả</t>
  </si>
  <si>
    <t>Bộ Công thương</t>
  </si>
  <si>
    <t>CTMTQG ứng phó biến đối khí hậu (NTP-RCC)</t>
  </si>
  <si>
    <t>Chương trình đối tác tư pháp</t>
  </si>
  <si>
    <t>Viện KS ND tối cao</t>
  </si>
  <si>
    <t>Tòa án ND Tối cao</t>
  </si>
  <si>
    <t>Liên đoàn Luật sư Việt Nam</t>
  </si>
  <si>
    <t xml:space="preserve">Bộ Xây dựng </t>
  </si>
  <si>
    <t>Phần Lan</t>
  </si>
  <si>
    <t>Chương trình nước và VSMT</t>
  </si>
  <si>
    <t>Thuỵ điển</t>
  </si>
  <si>
    <t>chuẩn bị các hành động y tế công cộng (ĐH Y)</t>
  </si>
  <si>
    <t>AFD</t>
  </si>
  <si>
    <t>HTKT He thong thuy loi vua va nho tinh Ninh Thuan</t>
  </si>
  <si>
    <t>Đắk Lắc</t>
  </si>
  <si>
    <t>Điện Biên</t>
  </si>
  <si>
    <t>Lai Châu</t>
  </si>
  <si>
    <t>Lào Cai</t>
  </si>
  <si>
    <t>Cơ sở hạ tầng nông thôn và du lịch tỉnh Lào Cai</t>
  </si>
  <si>
    <t>CIDA</t>
  </si>
  <si>
    <t>Phát triển doanh nghiệp vừa và nhỏ tỉnh Sóc Trăng</t>
  </si>
  <si>
    <t>Phát triển nông nghiệp tỉnh Hà Tĩnh</t>
  </si>
  <si>
    <t>Rừng quốc gia Phong Nha-Kẻ Bàng</t>
  </si>
  <si>
    <t>Sóc Trăng</t>
  </si>
  <si>
    <t>Hà Tĩnh</t>
  </si>
  <si>
    <t>Sáng kiến giảm nợ đa phương</t>
  </si>
  <si>
    <t xml:space="preserve">Dự án Hỗ trợ xây dựng và thực hiện chiến lược phát triển thống kê Việt Nam </t>
  </si>
  <si>
    <t>TCNL lồng ghép BĐKH</t>
  </si>
  <si>
    <t xml:space="preserve">Hỗ trợ Bộ LĐTBXH trong các vấn đề liên quan đến SKT/SKSS/HIV giới </t>
  </si>
  <si>
    <t>Dự án thành phần Quỹ Toàn cầu phòng chống HIV/AIDS</t>
  </si>
  <si>
    <t>Hỗ trợ trẻ em, làng trẻ SOS Việt Nam</t>
  </si>
  <si>
    <t>Hỗ trợ thực hiện chương trình quốc gia về phòng chống bạo lực gia đình</t>
  </si>
  <si>
    <t>CT P/T nhân lực DL có tr/n với MTrường</t>
  </si>
  <si>
    <t>Hỗ trợ thực hiện chiến lược quốc gia về DS&amp;SKSS</t>
  </si>
  <si>
    <t>Phòng chống HIV/AIDS</t>
  </si>
  <si>
    <t>Hỗ trợ hệ thống y tế cơ sở</t>
  </si>
  <si>
    <t>Dự phòng, chăm sóc HIV/AIDS</t>
  </si>
  <si>
    <t>Dự án hỗ trợ phòng chống bệnh phổi (BV Phổi TW)</t>
  </si>
  <si>
    <t>HT nâng cao n/l ngành Y tế</t>
  </si>
  <si>
    <t>CT Hỗ trợ ngành Y tế</t>
  </si>
  <si>
    <t>Hiệu quả và an toàn cảu vắc xin mới ngừa sốt xuất huyết</t>
  </si>
  <si>
    <t xml:space="preserve">Phòng chống sốt rét </t>
  </si>
  <si>
    <t>Phòng chống Lao</t>
  </si>
  <si>
    <t xml:space="preserve">Hỗ trợ vận động cs về các vấn đề thanh niên </t>
  </si>
  <si>
    <t>Nâng cao năng lực của các tcxh để vđ và phối hợp thực hiện cs liên quan đến skss</t>
  </si>
  <si>
    <t xml:space="preserve">Quản lý PCB tại Việt Nam </t>
  </si>
  <si>
    <t>Xây dựng năng lực nhằm loại bỏ bảo vệ thực vật POP tại VN</t>
  </si>
  <si>
    <t xml:space="preserve">Khắc phục trở ngại nhằm tăng cường hiệu quả các khu bảo tồn ở VN </t>
  </si>
  <si>
    <t xml:space="preserve">Dịch vụ Hệ sinh thái </t>
  </si>
  <si>
    <t xml:space="preserve">Xử lý ô nhiễm môi trường tại các điểm nóng ô nhiễm nặng dioxin tại VN </t>
  </si>
  <si>
    <t xml:space="preserve">Loại bỏ bóng đèn sợi đốt thông qua việc chuyển đổi thị trường chiếu sáng tại VN </t>
  </si>
  <si>
    <t>Hỗ trợ thi hành pháp luật về hội nhập kinh tế</t>
  </si>
  <si>
    <t xml:space="preserve">Tiếp cận công lý, bảo vệ quyền </t>
  </si>
  <si>
    <t xml:space="preserve">Nâng cao khả năng sử dụng Internet </t>
  </si>
  <si>
    <t>Giám sát kinh tế vĩ mô</t>
  </si>
  <si>
    <t>Hỗ trợ về phòng chống bạo lực giới và cssk</t>
  </si>
  <si>
    <t xml:space="preserve">Hỗ trợ tỉnh đảm bảo sự tiếp cận của người dân tới dịch vụ dân số </t>
  </si>
  <si>
    <t>Tổng số</t>
  </si>
  <si>
    <t>Phụ lục số 2</t>
  </si>
  <si>
    <t xml:space="preserve"> DỰ TOÁN THU NGÂN SÁCH NHÀ NƯỚC VỐN VIỆN TRỢ KHÔNG HOÀN LẠI NĂM 2013</t>
  </si>
  <si>
    <t>Hỗ trợ cải thiện việc TH DA và hiệu quả viện trợ</t>
  </si>
  <si>
    <t>Chia ra</t>
  </si>
  <si>
    <t>SNYT</t>
  </si>
  <si>
    <t>SNGD-ĐT</t>
  </si>
  <si>
    <t>DSKHHGĐ</t>
  </si>
  <si>
    <t>SNVH</t>
  </si>
  <si>
    <t>SNKT</t>
  </si>
  <si>
    <t>SNKH</t>
  </si>
  <si>
    <t>ĐBXH</t>
  </si>
  <si>
    <t>QLHC</t>
  </si>
  <si>
    <t>Xây dựng năng lực tăng cường khung pháp lý  cho việc qlý đầu tư tại Việt nam</t>
  </si>
  <si>
    <t xml:space="preserve">Hỗ trợ tỉnh nâng cao cssk bà mạ với trọng tâm là phụ nữ dân tộc thiểu số </t>
  </si>
  <si>
    <t xml:space="preserve">Hỗ trợ nâng cao csskbà mẹ với trọng tâm là dt thiểu số ở kv vùng sâu miền núi </t>
  </si>
  <si>
    <t xml:space="preserve">Bạo lực trên cơ sở giới </t>
  </si>
  <si>
    <t>Pháp</t>
  </si>
  <si>
    <t>Kế hoạch năm 2014</t>
  </si>
  <si>
    <t xml:space="preserve">Hợp tác nghiên cứu một số bệnh truyền nhiễm </t>
  </si>
  <si>
    <t>TC Nhật</t>
  </si>
  <si>
    <t>Phát triển cộng động dân tộc</t>
  </si>
  <si>
    <t>TC ĐanMạch</t>
  </si>
  <si>
    <t xml:space="preserve"> TC Pháp</t>
  </si>
  <si>
    <t xml:space="preserve">Tác động của bạo lực đến sức khoẻ sinh sản </t>
  </si>
  <si>
    <t xml:space="preserve">TC Đan Mạch </t>
  </si>
  <si>
    <t>Cải thiện nước sạch và vệ sinh môi trường</t>
  </si>
  <si>
    <t>TC Singapo</t>
  </si>
  <si>
    <t>Tư vấn pháp luật cho người dân nông thôn</t>
  </si>
  <si>
    <t>TC Đan Mạch</t>
  </si>
  <si>
    <t>Dự án hỗ trợ phòng chống bệnh phổi (BV Phổi TW)-Hỗ trợ CT phòng chống Lao tại VN</t>
  </si>
  <si>
    <t>Nông nghiệp thích ứng với biến đổi khí hậu</t>
  </si>
  <si>
    <t>FAO</t>
  </si>
  <si>
    <t>Các dự án hỗ trợ Nông nghiệp, chăn nuối khác</t>
  </si>
  <si>
    <t>Bắc Giang</t>
  </si>
  <si>
    <t>UNDP</t>
  </si>
  <si>
    <t>Hỗ trợ triển khai dự án CCHC tại Hà Tĩnh</t>
  </si>
  <si>
    <t>Đà Nẵng</t>
  </si>
  <si>
    <t>TC Mỹ (CDC)</t>
  </si>
  <si>
    <t>GS KT Vĩ mô</t>
  </si>
  <si>
    <t>Xử lý ô nhiễm dioxin</t>
  </si>
  <si>
    <t>NCNL các ngành CN, TM</t>
  </si>
  <si>
    <t>TP HCM</t>
  </si>
  <si>
    <t>Hỗ trợ giảm nghèo đa chiều khu vực đô thị</t>
  </si>
  <si>
    <t>Hỗ trợ thực hiện NQ 80/NQ-CP giảm nghèo bền vững</t>
  </si>
  <si>
    <t>Nâng cao năng lực QLRR thiên tai GĐ2</t>
  </si>
  <si>
    <t>Viện KHXH- NCNL phát triển con người ở VN</t>
  </si>
  <si>
    <t>Bộ Ngoại giao</t>
  </si>
  <si>
    <t>NCNL Hội nhập QT sâu rộng của VN đến 2020</t>
  </si>
  <si>
    <t>Khuôn khổ giám sát, BC quảng bá mục tiêu thiên niên kỷ</t>
  </si>
  <si>
    <t>Hỗ trợ triển khai dự án CCHC tại 4 tỉnh</t>
  </si>
  <si>
    <t>Liên hiệp các Hội Khoa học và Kỹ thuật Việt Nam/Phòng chống HIV</t>
  </si>
  <si>
    <t>Hỗ trợ c/s thương mại &amp; đầu tư của EU</t>
  </si>
  <si>
    <t>Đơn vị tính: 1000 USD</t>
  </si>
  <si>
    <t>Tăng cường năng lực DN vừa và nhỏ</t>
  </si>
  <si>
    <t>Nhật Bản</t>
  </si>
  <si>
    <t>Tăng cường DV khám chữa bệnh tại các tỉnh Tây Bắc</t>
  </si>
  <si>
    <t>Nâng cấp thiết bị BV Nhiệt đới TƯ</t>
  </si>
  <si>
    <t>Nhật bản</t>
  </si>
  <si>
    <t>Tăng trưởng xanh</t>
  </si>
  <si>
    <t>Hàn Quốc</t>
  </si>
  <si>
    <t>Hỗ trợ hệ thống tư pháp</t>
  </si>
  <si>
    <t>Quản lý rủi ro và chuyển giao năng lực KH</t>
  </si>
  <si>
    <t>Tăng cường năng lực hệ thống bảo trì đường cao tốc</t>
  </si>
  <si>
    <t>Phát triển nông nghiệp Miền núi phía Bắc</t>
  </si>
  <si>
    <t>Úc</t>
  </si>
  <si>
    <t>Tăng cường bảo tồn sinh học</t>
  </si>
  <si>
    <t>Tăng cường ATVS thực phẩm</t>
  </si>
  <si>
    <t>Hỗ trợ quản lý TS công</t>
  </si>
  <si>
    <t>Đảm bảo an toàn khai thác mỏ</t>
  </si>
  <si>
    <t>Hỗ trợ kỹ thuật khuôn khổ về CS cạnh tranh tại VN</t>
  </si>
  <si>
    <t>Tăng cường NL đào tạo Trường ĐH CN Hà Nội</t>
  </si>
  <si>
    <t>Tăng cường ứng dụng KHCNTT của ĐH kỹ thuật hậu cần CAND</t>
  </si>
  <si>
    <t>XD trường ĐT cán bộ</t>
  </si>
  <si>
    <t>Nâng cao chất lượng chương trình khoa giáo Đài THVN</t>
  </si>
  <si>
    <t>Nâng cấp trường CĐ nghề</t>
  </si>
  <si>
    <t>Quản lý chất thải rắn HP</t>
  </si>
  <si>
    <t>Quảng Nam</t>
  </si>
  <si>
    <t>Cải thiện chất lượng nước</t>
  </si>
  <si>
    <t xml:space="preserve">Cung cấp thiết bị cho trường TC Nghề </t>
  </si>
  <si>
    <t>Hoà Bình</t>
  </si>
  <si>
    <t>Bệnh viện Hòa Bình</t>
  </si>
  <si>
    <t>TĂng cường khả năng thích ứng với BĐKH cho các TP tiểu vùng M.công mở rộng</t>
  </si>
  <si>
    <t>Tăng cường năng lực và thúc đẩy hiệu quả điều phối lập KHĐT hợp tác khu vực</t>
  </si>
  <si>
    <t>Quản lý PCB tại Việt Nam (GEF tài trợ)</t>
  </si>
  <si>
    <t>Quản lý PCB tại Việt Nam (WB tài trợ)</t>
  </si>
  <si>
    <t>Hiện đại hóa quản lý đất đai</t>
  </si>
  <si>
    <t xml:space="preserve"> WB</t>
  </si>
  <si>
    <t>Dự án HTKT triển khai chương trình mục tiêu quốc gia về xây dựng nông thôn mới giai đoạn 2010-2020</t>
  </si>
  <si>
    <t>STT</t>
  </si>
  <si>
    <r>
      <t xml:space="preserve">Nhà tài trợ </t>
    </r>
    <r>
      <rPr>
        <b/>
        <sz val="9"/>
        <rFont val="Times New Roman"/>
        <family val="1"/>
      </rPr>
      <t>(CP+PCP+QT)</t>
    </r>
  </si>
  <si>
    <t>DỰ TOÁN THU VIỆN TRỢ NĂM 2014</t>
  </si>
  <si>
    <t>Hỗ trợ triển khai dự án CCHC tại Bắc Giang</t>
  </si>
  <si>
    <t>Hỗ trợ triển khai dự án CCHC tại Đà Nẵng</t>
  </si>
  <si>
    <t>Hỗ trợ cải cách kinh tế vĩ mô tại VN giai đoạn 3</t>
  </si>
  <si>
    <t>Hỗ trợ an sinh xã hội tại Việt Nam</t>
  </si>
  <si>
    <t>Hỗ trợ thực hiện pháp luật lao động và thúc đẩy thanh tra lao động tại VN</t>
  </si>
  <si>
    <t>Mỹ</t>
  </si>
  <si>
    <t>DA tăng cường năng lực nguồn nhân lực ngành Du lịch và Khách sạn VN</t>
  </si>
  <si>
    <t>Luxembourg</t>
  </si>
  <si>
    <t>DA tăng cường năng lực Trường ĐH Thủy lợi và ĐH TN và MT Hà Nội trong bối cảnh BĐKH</t>
  </si>
  <si>
    <t>Hà Lan</t>
  </si>
  <si>
    <t>Chương trình Đảm bảo chất lượng giáo dục trường học (SEQAP)</t>
  </si>
  <si>
    <t>Quản trị công và Cải cách hành chính (ĐH Luật TPHCM)</t>
  </si>
  <si>
    <t>CT hỗ trợ quản lý rừng bền vững TM&amp;TT lâm sản chính tại VN (CT lâm nghiệp) giai đoạn 3</t>
  </si>
  <si>
    <t>Bảo vệ tổng hợp vùng ven biển và rừng ngập mặn nhằm thích nghi với BĐKH tại các tỉnh ĐBSCL</t>
  </si>
  <si>
    <t>Đức + Úc</t>
  </si>
  <si>
    <t>CT khí sinh học cho ngành chăn nuôi VN</t>
  </si>
  <si>
    <t>Nâng cao năng lực nghiên cứu, đào tạo, khuyến ngư cho Viện nghiên cứu nuôi trồng thủy sản 1 - Pha 3: Nâng cao năng lực nghề nuôi cá biển VN</t>
  </si>
  <si>
    <t>Na Uy</t>
  </si>
  <si>
    <t>DA thiết lập hệ thống giám sát và đánh giá phục vụ công tác quản lý ngành NN và PTNT gđ 2</t>
  </si>
  <si>
    <t>Thụy Sỹ</t>
  </si>
  <si>
    <t>Hỗ trợ đấu tranh chống hàng giả có nguy cơ cao đối với sức khỏe hoặc an toàn của nguời dân tại tiểu vùng sông Mê Kông</t>
  </si>
  <si>
    <t>Viện KHXH VN - Quản trị công và Cải cách hành chính</t>
  </si>
  <si>
    <t>Ngân hàng PTVN - CT đầu tư cấp nước đô thị ĐBSCL</t>
  </si>
  <si>
    <t>Rừng quốc gia Phong Nha - Kẻ Bàng</t>
  </si>
  <si>
    <t>Chương trình viện trợ ngành nước gđ 2</t>
  </si>
  <si>
    <t>Italia</t>
  </si>
  <si>
    <t>Nâng cao năng lực quản lý nguồn nước và dịch vụ ở tỉnh Ninh Thuận</t>
  </si>
  <si>
    <t>HTKT hệ thống thủy lợi vừa và nhỏ tỉnh Ninh Thuận</t>
  </si>
  <si>
    <t>Quảng Trị</t>
  </si>
  <si>
    <t>Nam Định</t>
  </si>
  <si>
    <t>Quảng Ninh</t>
  </si>
  <si>
    <t>Trà Vinh</t>
  </si>
  <si>
    <t>Đồng Tháp</t>
  </si>
  <si>
    <t>Bộ Khoa học Công nghệ</t>
  </si>
  <si>
    <t>Giáo dục hòa nhập cho trẻ em khuyết tật</t>
  </si>
  <si>
    <t>Cariats- Thụy Sỹ</t>
  </si>
  <si>
    <t>Thuốc Glivec cho bệnh viện ung biếu</t>
  </si>
  <si>
    <t>Hệ sinh thái Hà Nhì</t>
  </si>
  <si>
    <t>UNESCO</t>
  </si>
  <si>
    <t>ll</t>
  </si>
  <si>
    <t>CỤC QLN VÀ TCĐN</t>
  </si>
  <si>
    <t>Hà Nội</t>
  </si>
  <si>
    <t>Nghệ An</t>
  </si>
  <si>
    <t>Bình Thuận</t>
  </si>
  <si>
    <t>Tuyên Quang</t>
  </si>
  <si>
    <t>Thừa Thiên Huế</t>
  </si>
  <si>
    <t>An Giang</t>
  </si>
  <si>
    <t>Bắc Kạn</t>
  </si>
  <si>
    <t>Chương trình hợp tác với WHO</t>
  </si>
  <si>
    <t>WHO</t>
  </si>
  <si>
    <t>Hỗ trợ mở rộng quy mô điện gió</t>
  </si>
  <si>
    <t>Phát triển DNNVV tỉnh Trà Vinh</t>
  </si>
  <si>
    <t>Tăng cường hệ thống bảo vệ trẻ em</t>
  </si>
  <si>
    <t>UNICEF</t>
  </si>
  <si>
    <t>Hỗ trợ phát triển quan hệ lao động</t>
  </si>
  <si>
    <t>ILO</t>
  </si>
  <si>
    <t>Chương trình hỗ trợ thuốc cho bệnh nhân có thẻ bảo hiểm y tế</t>
  </si>
  <si>
    <t>Hỗ trợ Bộ vận động chính sách về vấn đề thanh niên</t>
  </si>
  <si>
    <t>Tăng cường vai trò của các tổ chức xã hội VN trong việc ứng phó với bạo lực giứoi và một số vấn đề dân số quan tâm</t>
  </si>
  <si>
    <t>Bảo tồn các khu đất ngập nước quan trọng và sinh cảnh liên kết</t>
  </si>
  <si>
    <t>Tăng cường năng lực thực hiện các công ước RIO</t>
  </si>
  <si>
    <t>Tăng cường năng lực thực hiện Nghị định thư Montreal ở VN</t>
  </si>
  <si>
    <t>UNEP</t>
  </si>
  <si>
    <t>Tăng cường sản xuất và sử dụng gạch không nung ở VN</t>
  </si>
  <si>
    <t>GEF/UNDP</t>
  </si>
  <si>
    <t>Dự án nâng cao khả năng sử dụng internet do Quỹ Bill Melida Gate tài trợ</t>
  </si>
  <si>
    <t>Tăng cường khả năng chống chọi với khí hậu cho cơ sở hạ tầng các tỉnh miền núi phái bắc</t>
  </si>
  <si>
    <t>Kê hoạch hoạt động năm 2015-2016 của dự án bạn hữu trẻ em TPHCM</t>
  </si>
  <si>
    <t>Kế hoạch năm 2017</t>
  </si>
  <si>
    <t xml:space="preserve">Quản lý nguồn nước tổng hợp và phát triển đô thị trong mối liên hệ với BĐKH </t>
  </si>
  <si>
    <t>Nâng cao năng lực cải cách lập kế hoạch</t>
  </si>
  <si>
    <t>Sáng kiến và phát triển địa phương thích ứng với BĐKH</t>
  </si>
  <si>
    <t>Xây dựng hệ thống thu gom, xử lý và tái sử dụng nước thải thành phố Phan Rang - Tháp Chàm</t>
  </si>
  <si>
    <t>Bình Dương</t>
  </si>
  <si>
    <t>Thoát nước và xử lý nước thải khu vực Dĩ An, Thuận An, Tân Uyên, giai đoạn thực hiện, vận hành, bảo dưỡng</t>
  </si>
  <si>
    <t>Các dự án liên quan đến bình Đẳng giới/giảm bạo hành với phụ nữ</t>
  </si>
  <si>
    <t>UNWomen</t>
  </si>
  <si>
    <t>Tài trợ khác của WHO</t>
  </si>
  <si>
    <t>TW Hội Khuyến học</t>
  </si>
  <si>
    <t>Các trường trình phát triển nông thôn và phát triển cộng đồng</t>
  </si>
  <si>
    <t>PCP</t>
  </si>
  <si>
    <t>Các dự án trong các lĩnh vực do các NGOs Châu Âu tài trợ</t>
  </si>
  <si>
    <t>Các dự án trong các lĩnh vực do NGOs Úc tài trợ</t>
  </si>
  <si>
    <t>TỔNG HỢP DỰ TOÁN THU VIỆN TRỢ NĂM 2017 (cả cục)</t>
  </si>
  <si>
    <t>Tăng cường phòng chống sót rét dựa vào cộng đồng tâọ trung vào accs nhóm có nguy cơ cao, nâng cao năng lực và tính bền vững của chương trình phòng chống sốt rét quốc gia</t>
  </si>
  <si>
    <t>Sáng kiến khu vực ngăn chặn sốt rét kháng thuốc Artemisinin</t>
  </si>
  <si>
    <t>Qũy Toàn cầu</t>
  </si>
  <si>
    <t>Tăng cường năng lực hệ thống y tế một số tỉnh trọng điểm</t>
  </si>
  <si>
    <t>Hỗ trợ hệ thống y tê cơ sở</t>
  </si>
  <si>
    <t>Dự án Quỹ Toàn cầu phòng chống HIV/AIDS</t>
  </si>
  <si>
    <t>Tăng cường sự tham gia của các tổ chức xã hội và các tổ chức cộng đồng trong phòng, chống HIV/AIDS</t>
  </si>
  <si>
    <t>Tăng cường và mở rộng phòng chống Lao kháng đa thuốc tại Việt Nam</t>
  </si>
  <si>
    <t>Tăng cường năng lực quản lý chất lượng chương trình hợp tác Việt Nam-IFAD giai đoạn 2014-2018</t>
  </si>
  <si>
    <t>Phòng chống bệnh truyền nhiễm tiểu vùng Mê Công mở rộng</t>
  </si>
  <si>
    <t>Lồng ghép bảo tồn đa dang sinh học thích ứng với biến đổi khí hậu và quản lý rừng bền vững cảnh quan Trung Trường Sơn tại VN</t>
  </si>
  <si>
    <t>Quản lý giảm nhẹ rủi ro hạn hán Lũ lụt tiểu vùng Mê Công mở rộng</t>
  </si>
  <si>
    <t>Tăng cường năng lực quản lý rủi ro thiên tai</t>
  </si>
  <si>
    <t>Tăng cường bảo tồn đa dạng sinh học thông qua cải cách CS và thay đổi thực trạng tiêu thụ các loài động vật hoang dã ở VN</t>
  </si>
  <si>
    <t>Thích ứng biến đổi khí hậu tại Bến Tre và Trà Vinh</t>
  </si>
  <si>
    <t>Phòng chống bạo lực trẻ em</t>
  </si>
  <si>
    <t>Hỗ trợ kỹ thuật tăng cường năng lực sản xuất văc xin phối hợp sởi rubella</t>
  </si>
  <si>
    <t>Nghiên cứu cơ chế gây ngộ độc và xây dựng mô hình giám sát vi khuẩn kháng sinh lưu hành trong thực phẩm</t>
  </si>
  <si>
    <t>Ứng dụng CN thông tin trong khám chữa bệnh</t>
  </si>
  <si>
    <t>Hiện đại hóa hệ thống khí tượng thủy văn</t>
  </si>
  <si>
    <t>Tăng cường hệ thống và hoạt động về tiêu chuẩn hợp chuẩn gđ 2 về tiết kiệm năng lượng và dán nhãn tiết kiệm năng lượng</t>
  </si>
  <si>
    <r>
      <t>Tă</t>
    </r>
    <r>
      <rPr>
        <sz val="11"/>
        <rFont val="Times New Roman"/>
        <family val="1"/>
      </rPr>
      <t>ng cường năng lực quản lý vận hành đường cao tốc</t>
    </r>
  </si>
  <si>
    <t>Phục hồi rừng bền vững ngập mặn</t>
  </si>
  <si>
    <t>trồng rừng hữu nghị VN-HQ</t>
  </si>
  <si>
    <t>Cải cách hành chính thuế gđ 4</t>
  </si>
  <si>
    <t>Trung tâm KH hình sự</t>
  </si>
  <si>
    <t>Nâng cao năng lực lãnh đạo</t>
  </si>
  <si>
    <t>ĐH QG HN- Dự án Giải pháp đa lợi ích giảm thiểu biến đổi khí hậu ở Việt Nam và các nước Đông Dương bằng phát triển năng lượng sinh học (ĐH Quốc gia HN)</t>
  </si>
  <si>
    <t>PT năng lực trường CĐ nghề Quảng Bình</t>
  </si>
  <si>
    <t>Cung cấp xe hơi thế hệ mới cho Công an TP hà Nội</t>
  </si>
  <si>
    <t>Phát triển nông nghiệp vùng tưới Phan Rí Phan Thiết gđ 2</t>
  </si>
  <si>
    <t>Chương trình PEPFAR</t>
  </si>
  <si>
    <t>USAID, CDC, SMN</t>
  </si>
  <si>
    <t>Chương trình hỗ trợ ngân sách ngành y tế giai đoạn 2</t>
  </si>
  <si>
    <t>Ngos Mỹ</t>
  </si>
  <si>
    <t>NGOs</t>
  </si>
  <si>
    <t>Các NOGs quốc tịch Mỹ (chi tiết dự án sẽ bổ sung sau khi làm việc với Bộ Y tế)</t>
  </si>
  <si>
    <t>Các NGOs quốc tịch khác (Chi tiết dự án sẽ bổ sung sau khi làm việc với Bộ Y tế)</t>
  </si>
  <si>
    <t>Ngos</t>
  </si>
  <si>
    <t>Các dự án do các Ngos tài trợ (chi tiết các dự án sẽ bổ sung sau khi làm việc với VUSTA)</t>
  </si>
  <si>
    <t>Các dự án do FAO tài trợ (chi tiết tên dự án sẽ bổ sung sau khi làm việc với Bộ NNPTNT)</t>
  </si>
  <si>
    <t>NGOS</t>
  </si>
  <si>
    <t>Các dự án do các NGOs tài trợ (chi tiết tên dự án sẽ  bổ sung sau khi làm việc với Bộ NNPTNT)</t>
  </si>
  <si>
    <t>Một số dự án do các NGOs tài trợ</t>
  </si>
  <si>
    <t>Tăng cường năng lực cho văn phòng Quốc hội</t>
  </si>
  <si>
    <t>NGOs Thụy Sỹ</t>
  </si>
  <si>
    <t>DỰ TOÁN THU VIỆN TRỢ NĂM 2016</t>
  </si>
  <si>
    <t>Kế hoạch năm 2016</t>
  </si>
  <si>
    <t>Các dự án do các tổ chức quốc tế khác và các tổ chức NGOs tài trợ</t>
  </si>
  <si>
    <t>các NGOs và TC quốc tế</t>
  </si>
  <si>
    <t>Dự án Quỹ toàn cầu hỗ trợ phòng chống HIV/AIDS</t>
  </si>
  <si>
    <t>Dự án Quỹ toàn cầu hỗ trợ phòng chống Lao</t>
  </si>
  <si>
    <t>Hỗ trợ ngân sách ngành y tế giai đoạn II</t>
  </si>
  <si>
    <t>Hỗ trợ các loại văc xin chương trình tiêm chủng ở rộng</t>
  </si>
  <si>
    <t>Các dự án do các tổ chức Ngos và các tổ chức khác viện trợ cho Bộ Y tế</t>
  </si>
  <si>
    <t>Các Ngos</t>
  </si>
  <si>
    <t>Chương trình Pepfar</t>
  </si>
  <si>
    <t>Các dự án do Cơ quan kiểm soát dịch bệnh Hoa Kỳ (CDC) tài trợ</t>
  </si>
  <si>
    <t>CDC</t>
  </si>
  <si>
    <t>ứng dụng CN thông tin trong khám chữa bệnh</t>
  </si>
  <si>
    <t>Chương trình Đổi mới sáng tạo Việt Nam Phần Lan giai đoạn 2 (IPP 2)</t>
  </si>
  <si>
    <t xml:space="preserve">Nghiên cứu công nghệ tái chế </t>
  </si>
  <si>
    <t>Đào tạo điện tử</t>
  </si>
  <si>
    <t>Các dự án do các NGOs tài trợ</t>
  </si>
  <si>
    <t>các NGOs</t>
  </si>
  <si>
    <t>Các Dự án do FAO hỗ trợ</t>
  </si>
  <si>
    <t>Các Dự án do các NGOs hỗ trợ</t>
  </si>
  <si>
    <t>*</t>
  </si>
  <si>
    <t>**</t>
  </si>
  <si>
    <t>Hỗ trợ cải thiện khung pháp lý, tổ chức và quy định cho việc lập kế hoạch và thực hiện ngân sách ở cấp TW và địa phương</t>
  </si>
  <si>
    <t>Hỗ trợ c/s TM &amp; ĐT của EU</t>
  </si>
  <si>
    <t>Tiết kiệm năng lượng và sản xuất sạch hơn tại VN</t>
  </si>
  <si>
    <t>Xây dựng hệ thống thư viện điện tử tại HV CSND</t>
  </si>
  <si>
    <t>Tăng cường năng lực cho Văn phòng QH</t>
  </si>
  <si>
    <t>Các dự án/chương trình tài trợ cho Viện Hàn lâm KHCN VN</t>
  </si>
  <si>
    <t>Các dự án/chương trình tài trợ cho Viện Hàn lâm KHXH VN</t>
  </si>
  <si>
    <t>Các chương trình/dự án các tổ chức NGOs và quốc tế tài trợ cho ĐHQGHN</t>
  </si>
  <si>
    <t>Các chương trình/dự án các tổ chức NGOs và quốc tế tài trợ cho Hội chữ thập đỏ Việt nam</t>
  </si>
  <si>
    <t>Các dự án NGOs viện trợ cho liên hiệp các hội khoa học và Kỹ thuật Việt Nam</t>
  </si>
  <si>
    <t>Triển khai tiêm vắc xin bại liệt (IPV) trong TCMR giai đoạn 2015-2018</t>
  </si>
  <si>
    <t>Tổng kinh phí: 4.147.000 USD bao gồm 3.036.000 là hiện vật cho năm 2016-2017</t>
  </si>
  <si>
    <t>Nghiên cứu các bệnh truyền nhiễm tại Việt Nam và phát triển các ứng dụng trong chẩn đoán, dự phòng và điều trị (2015-2020)</t>
  </si>
  <si>
    <t>ĐH NAGASAKI-Nhật Bản</t>
  </si>
  <si>
    <t>Các nghiên cứu về bệnh truyền nhiễm và can thiệp y tế công cộng giai đoạn 2015-2025</t>
  </si>
  <si>
    <t>Đại học Oxford- Anh</t>
  </si>
  <si>
    <t>Tính sinh miễn dịch và an toàn của Vắc xin phối hợp DTaP- Hep B PRP-T của Sanofi Pastuer tiêm loạt cơ bản 3 liểu lúc 2,3,4 tháng tuổi và tiêm nhắc lại lúc 16 đến 17 tháng tuổi trên nhũ nhi Việt nam trước đó tiêm 1 liều vắc xin viêm gan B sau khi hoặc trong 1 tuần sau sinh</t>
  </si>
  <si>
    <t>Sanofi Pasteur</t>
  </si>
  <si>
    <t>Thực hiện chương trình An ninh y tế toàn cầu khu vực miền Bắc</t>
  </si>
  <si>
    <t>Thực trạng bệnh sốt xuất huyết dengue và các yếu tố liên quan tại thành phố Nha trang năm 2015 (EDPV)</t>
  </si>
  <si>
    <t>Đại học Monash</t>
  </si>
  <si>
    <t>Đánh giá mô hình phối hợp, lồng ghép dịch vụ điều trị HIV/AIDS và ma túy tại các tuyến ở một số tỉnh của Việt Nam</t>
  </si>
  <si>
    <t>Đại học California tại Los Angeles</t>
  </si>
  <si>
    <t>Rừng và đồng bằng</t>
  </si>
  <si>
    <t>Vì sinh kế bền vững cho phụ nữ nông dân nghèo và đơn thân làm chủ hộ tại Tĩnh Gia, Thanh Hóa</t>
  </si>
  <si>
    <t>Nâng cao vị thế người khuyết tật với cộng đồng</t>
  </si>
  <si>
    <t>Phát triển vườn ươm cây bản địa phục vụ quá trình trồng lại rừng phòng hộ theo phương pháp phục hồi rừng nhiệt đới</t>
  </si>
  <si>
    <t>Xây dựng khả năng phục hồi thông qua hành vi và thay đổi sinh kế theo hướng bảo vệ hệ sinh thái và cách tiếp cận chuỗi giá trị</t>
  </si>
  <si>
    <t>Xây dựng bộ công cụ giám sát để đảm bảo cộng đồng sống phụ thuộc vào rừng được hưởng lợi từ sáng kiến REDD+ và FLEGT</t>
  </si>
  <si>
    <t>Dự án mới gửi đề xuất cho Manos Unidas</t>
  </si>
  <si>
    <t>Liên hiệp các hội khoa học và kỹ thuật Việt Nam (Vusta)</t>
  </si>
  <si>
    <t>PCP Mỹ</t>
  </si>
  <si>
    <t>PCP Úc</t>
  </si>
  <si>
    <t>PCP Châu Âu</t>
  </si>
  <si>
    <t xml:space="preserve">Tên Dự án </t>
  </si>
  <si>
    <t>…</t>
  </si>
  <si>
    <t>CP: Chính phủ</t>
  </si>
  <si>
    <t>PCP: Tên và quốc tịch tổ chức phi chính phủ nước ngoài</t>
  </si>
  <si>
    <t>XDCB: Xây dựng cơ bản</t>
  </si>
  <si>
    <t>SNYT: Sự nghiệp y tế</t>
  </si>
  <si>
    <t>SNGD-ĐT: Sự nghiệp giáo dục đào tạo</t>
  </si>
  <si>
    <t>DSKHHGĐ: Sự nghiệp Dân số kế hoạch hóa gia đình</t>
  </si>
  <si>
    <t>SNVH: Sự nghiệp văn hóa</t>
  </si>
  <si>
    <t>SNKH: Sự nghiệp khoa học</t>
  </si>
  <si>
    <t>ĐBXH: Đảm bảo an sinh xã hội</t>
  </si>
  <si>
    <t>QLHC: Quản lý hành chính</t>
  </si>
  <si>
    <t>CTMT</t>
  </si>
  <si>
    <t>Ghi chú:</t>
  </si>
  <si>
    <t>SNKT: Sự nghiệp kinh tế</t>
  </si>
  <si>
    <t>ĐTPT</t>
  </si>
  <si>
    <t>ĐTPT: Đầu tư phát triển</t>
  </si>
  <si>
    <t>Chủ dự án</t>
  </si>
  <si>
    <t>BIẾU MẪU</t>
  </si>
  <si>
    <t>Tên nhà tài trợ (TCQT+CP+PCP)</t>
  </si>
  <si>
    <t>Thời gian thực hiện dự án</t>
  </si>
  <si>
    <t>Tên địa phương được bổ sung vốn</t>
  </si>
  <si>
    <t>Thường xuyên</t>
  </si>
  <si>
    <t>Bổ sung có mục tiêu cho địa phương</t>
  </si>
  <si>
    <t xml:space="preserve">Các ô còn lại: Các đơn vị dự toán cấp I (cả TW và địa phương) rà soát và điền số liệu </t>
  </si>
  <si>
    <t>TCQT: Tên tổ chức quốc tế cung cấp vốn viện trợ ODA</t>
  </si>
  <si>
    <t xml:space="preserve">CCMT: Chương trình mục tiêu </t>
  </si>
  <si>
    <t>Đơn vị: triệu đồng</t>
  </si>
  <si>
    <t>Tên Bộ , ngành, địa phương</t>
  </si>
  <si>
    <t>Qđ phê duyệt tiếp nhận viện trợ</t>
  </si>
  <si>
    <t>Tổng vốn cam kết viện trợ</t>
  </si>
  <si>
    <t>Số vốn đã được cơ quan tài chính ghi thu ghi chi</t>
  </si>
  <si>
    <t>Bằng tiền hỗ trợ trực tiếp ngân sách</t>
  </si>
  <si>
    <t>TỔNG HỢP DỰ TOÁN THU, CHI TỪ NGUỒN VIỆN TRỢ KHÔNG HOÀN LẠI CỦA NƯỚC NGOÀI NĂM 2022</t>
  </si>
  <si>
    <t xml:space="preserve">Lũy kế từ đầu thực hiện dự án đến 30/6 năm 2021 </t>
  </si>
  <si>
    <t xml:space="preserve">Ước thực hiện cả năm 2021 </t>
  </si>
  <si>
    <t>Số vốn được giao dự toán năm 2021</t>
  </si>
  <si>
    <t>BVMT</t>
  </si>
  <si>
    <t>ANQP</t>
  </si>
  <si>
    <t>BVMT:  Bảo vệ môi trường</t>
  </si>
  <si>
    <t>ANQP: An ninh quốc phòng.</t>
  </si>
  <si>
    <t>Kế hoạch năm 2022</t>
  </si>
  <si>
    <t>Ô số 15, 16: Chỉ để các đơn vị dự toán cấp I là các cơ quan TW điền thông tin, số liệu (nếu có các dự án có nội dung hỗ trợ ngân sách có mục tiêu cho địa phương)</t>
  </si>
  <si>
    <t>1 (=2+3+.. +16)</t>
  </si>
  <si>
    <t>DỰ KIẾN THU, CHI VIỆN TRỢ KHÔNG HOÀN LẠI THUỘC NGUỒN THU NGÂN SÁCH NHÀ NƯỚC GIAI ĐOẠN 2022 -2024</t>
  </si>
  <si>
    <t>Đơn vị: Triệu đồng</t>
  </si>
  <si>
    <t>Tên chương trình, dự án, phi dự án</t>
  </si>
  <si>
    <t>Nhà Tài trợ</t>
  </si>
  <si>
    <t>QĐ phê duyệt</t>
  </si>
  <si>
    <t>Lũy kế thực hiện đến 31/12/2020</t>
  </si>
  <si>
    <t>Ước thực hiện năm 2021</t>
  </si>
  <si>
    <t>KH 2022</t>
  </si>
  <si>
    <t>KH 2023</t>
  </si>
  <si>
    <t>KH 2024</t>
  </si>
  <si>
    <t>Ghi chú</t>
  </si>
  <si>
    <t>Chia theo tính chât chi</t>
  </si>
  <si>
    <t>Chi theo hình thức viện trợ</t>
  </si>
  <si>
    <t>Dự toán  đã được giao</t>
  </si>
  <si>
    <t>Thực hiện</t>
  </si>
  <si>
    <t>Đầu tư</t>
  </si>
  <si>
    <t xml:space="preserve">Tiền </t>
  </si>
  <si>
    <t>Hàng</t>
  </si>
  <si>
    <t>A</t>
  </si>
  <si>
    <t>Các dự án đã ký kết, có quyết định phê duyệt tiếp nhận viện trợ</t>
  </si>
  <si>
    <t>Dự án do Bộ, ngành/địa phương trực tiếp thực hiện</t>
  </si>
  <si>
    <t>Dự án A</t>
  </si>
  <si>
    <t>Dự án B</t>
  </si>
  <si>
    <t>…..</t>
  </si>
  <si>
    <t>B</t>
  </si>
  <si>
    <t>Các dự án dự kiến sẽ ký Hiệp đinh, thỏa thuận viện trợ không hoàn lại</t>
  </si>
  <si>
    <t>……</t>
  </si>
  <si>
    <t>Giá trị viện trợ theo quyết định phê duyệt</t>
  </si>
  <si>
    <t xml:space="preserve">(Kèm theo công văn số:          7121 /BTC-QLN ngày   30    tháng  6  năm 2021   của Bộ Tài chính)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</si>
</sst>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 _€_-;\-* #,##0\ _€_-;_-* &quot;-&quot;??\ _€_-;_-@_-"/>
    <numFmt numFmtId="174" formatCode="_(* #,##0.0_);_(* \(#,##0.0\);_(* &quot;-&quot;_);_(@_)"/>
    <numFmt numFmtId="175" formatCode="_(* #,##0.00_);_(* \(#,##0.00\);_(* &quot;-&quot;_);_(@_)"/>
    <numFmt numFmtId="176" formatCode="_(* #,##0.000_);_(* \(#,##0.000\);_(* &quot;-&quot;_);_(@_)"/>
    <numFmt numFmtId="177" formatCode="_-* #,##0.000\ _₫_-;\-* #,##0.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_ ;\-#,##0\ "/>
    <numFmt numFmtId="183" formatCode="[$-1010000]d/m/yy;@"/>
    <numFmt numFmtId="184" formatCode="0.0%"/>
  </numFmts>
  <fonts count="65">
    <font>
      <sz val="10"/>
      <name val="Arial"/>
      <family val="0"/>
    </font>
    <font>
      <sz val="11"/>
      <color indexed="8"/>
      <name val="Calibri"/>
      <family val="2"/>
    </font>
    <font>
      <b/>
      <sz val="12"/>
      <name val="Times New Roman"/>
      <family val="1"/>
    </font>
    <font>
      <sz val="8"/>
      <name val="Arial"/>
      <family val="2"/>
    </font>
    <font>
      <b/>
      <sz val="14"/>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1"/>
      <name val="Arial"/>
      <family val="2"/>
    </font>
    <font>
      <b/>
      <sz val="11"/>
      <name val="Arial"/>
      <family val="2"/>
    </font>
    <font>
      <b/>
      <i/>
      <sz val="13"/>
      <name val="Times New Roman"/>
      <family val="1"/>
    </font>
    <font>
      <b/>
      <sz val="9"/>
      <name val="Times New Roman"/>
      <family val="1"/>
    </font>
    <font>
      <b/>
      <sz val="13"/>
      <name val="Times New Roman"/>
      <family val="1"/>
    </font>
    <font>
      <sz val="11"/>
      <color indexed="10"/>
      <name val="Times New Roman"/>
      <family val="1"/>
    </font>
    <font>
      <sz val="12"/>
      <name val="Times New Roman"/>
      <family val="1"/>
    </font>
    <font>
      <sz val="8"/>
      <name val="Times New Roman"/>
      <family val="1"/>
    </font>
    <font>
      <b/>
      <i/>
      <sz val="11"/>
      <name val="Arial"/>
      <family val="2"/>
    </font>
    <font>
      <b/>
      <i/>
      <sz val="12"/>
      <name val="Times New Roman"/>
      <family val="1"/>
    </font>
    <font>
      <sz val="9"/>
      <name val="Times New Roman"/>
      <family val="1"/>
    </font>
    <font>
      <b/>
      <i/>
      <sz val="9"/>
      <name val="Times New Roman"/>
      <family val="1"/>
    </font>
    <font>
      <i/>
      <sz val="13"/>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9"/>
      <color indexed="8"/>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1"/>
      <color theme="1"/>
      <name val="Times New Roman"/>
      <family val="1"/>
    </font>
    <font>
      <sz val="11"/>
      <color theme="1"/>
      <name val="Times New Roman"/>
      <family val="1"/>
    </font>
    <font>
      <sz val="9"/>
      <color theme="1"/>
      <name val="Times New Roman"/>
      <family val="1"/>
    </font>
    <font>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5">
    <xf numFmtId="0" fontId="0" fillId="0" borderId="0" xfId="0"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horizontal="right"/>
    </xf>
    <xf numFmtId="43" fontId="5" fillId="0" borderId="0" xfId="42" applyFont="1" applyFill="1" applyAlignment="1">
      <alignment/>
    </xf>
    <xf numFmtId="43" fontId="6" fillId="0" borderId="10" xfId="42" applyFont="1" applyFill="1" applyBorder="1" applyAlignment="1">
      <alignment horizontal="center" vertical="center" wrapText="1"/>
    </xf>
    <xf numFmtId="43" fontId="6" fillId="0" borderId="10" xfId="42" applyFont="1" applyFill="1" applyBorder="1" applyAlignment="1">
      <alignment/>
    </xf>
    <xf numFmtId="0" fontId="5" fillId="0" borderId="10" xfId="0" applyFont="1" applyFill="1" applyBorder="1" applyAlignment="1">
      <alignment/>
    </xf>
    <xf numFmtId="43" fontId="5" fillId="0" borderId="10" xfId="42" applyFont="1" applyFill="1" applyBorder="1" applyAlignment="1">
      <alignment/>
    </xf>
    <xf numFmtId="172" fontId="6" fillId="0" borderId="10" xfId="42" applyNumberFormat="1" applyFont="1" applyFill="1" applyBorder="1" applyAlignment="1">
      <alignment horizontal="center"/>
    </xf>
    <xf numFmtId="43" fontId="5" fillId="0" borderId="10" xfId="42" applyFont="1" applyFill="1" applyBorder="1" applyAlignment="1">
      <alignment horizontal="center"/>
    </xf>
    <xf numFmtId="172" fontId="5" fillId="0" borderId="10" xfId="42" applyNumberFormat="1" applyFont="1" applyFill="1" applyBorder="1" applyAlignment="1">
      <alignment/>
    </xf>
    <xf numFmtId="43" fontId="5" fillId="0" borderId="10" xfId="0" applyNumberFormat="1" applyFont="1" applyFill="1" applyBorder="1" applyAlignment="1">
      <alignment/>
    </xf>
    <xf numFmtId="43" fontId="5" fillId="0" borderId="10" xfId="42" applyFont="1" applyFill="1" applyBorder="1" applyAlignment="1">
      <alignment vertical="center" wrapText="1"/>
    </xf>
    <xf numFmtId="43" fontId="5" fillId="0" borderId="10" xfId="42" applyFont="1" applyFill="1" applyBorder="1" applyAlignment="1">
      <alignment horizontal="left"/>
    </xf>
    <xf numFmtId="172" fontId="5" fillId="0" borderId="10" xfId="42" applyNumberFormat="1" applyFont="1" applyFill="1" applyBorder="1" applyAlignment="1">
      <alignment horizontal="left"/>
    </xf>
    <xf numFmtId="172" fontId="5" fillId="0" borderId="11" xfId="42" applyNumberFormat="1" applyFont="1" applyFill="1" applyBorder="1" applyAlignment="1">
      <alignment horizontal="left"/>
    </xf>
    <xf numFmtId="172" fontId="5" fillId="0" borderId="10" xfId="42" applyNumberFormat="1" applyFont="1" applyFill="1" applyBorder="1" applyAlignment="1">
      <alignment horizontal="left" wrapText="1"/>
    </xf>
    <xf numFmtId="43" fontId="5" fillId="0" borderId="10" xfId="42" applyFont="1" applyFill="1" applyBorder="1" applyAlignment="1">
      <alignment horizontal="left" vertical="center" wrapText="1"/>
    </xf>
    <xf numFmtId="43" fontId="5" fillId="0" borderId="10" xfId="42" applyFont="1" applyFill="1" applyBorder="1" applyAlignment="1">
      <alignment horizontal="left" wrapText="1"/>
    </xf>
    <xf numFmtId="172" fontId="5" fillId="0" borderId="11" xfId="42" applyNumberFormat="1" applyFont="1" applyFill="1" applyBorder="1" applyAlignment="1">
      <alignment horizontal="left" wrapText="1"/>
    </xf>
    <xf numFmtId="39" fontId="5" fillId="0" borderId="10" xfId="42" applyNumberFormat="1" applyFont="1" applyFill="1" applyBorder="1" applyAlignment="1">
      <alignment vertical="center" wrapText="1"/>
    </xf>
    <xf numFmtId="0" fontId="5" fillId="0" borderId="10" xfId="0" applyFont="1" applyFill="1" applyBorder="1" applyAlignment="1">
      <alignment/>
    </xf>
    <xf numFmtId="0" fontId="5" fillId="0" borderId="10" xfId="0" applyNumberFormat="1" applyFont="1" applyFill="1" applyBorder="1" applyAlignment="1">
      <alignment horizontal="left"/>
    </xf>
    <xf numFmtId="0" fontId="5" fillId="0" borderId="10" xfId="0" applyNumberFormat="1" applyFont="1" applyFill="1" applyBorder="1" applyAlignment="1">
      <alignment/>
    </xf>
    <xf numFmtId="173" fontId="5" fillId="0" borderId="10" xfId="42" applyNumberFormat="1" applyFont="1" applyFill="1" applyBorder="1" applyAlignment="1">
      <alignment horizontal="right"/>
    </xf>
    <xf numFmtId="43" fontId="6" fillId="0" borderId="10" xfId="42" applyFont="1" applyFill="1" applyBorder="1" applyAlignment="1">
      <alignment/>
    </xf>
    <xf numFmtId="0" fontId="5" fillId="0" borderId="10" xfId="0" applyFont="1" applyFill="1" applyBorder="1" applyAlignment="1">
      <alignment horizontal="left"/>
    </xf>
    <xf numFmtId="173" fontId="5" fillId="0" borderId="10" xfId="42" applyNumberFormat="1" applyFont="1" applyFill="1" applyBorder="1" applyAlignment="1">
      <alignment/>
    </xf>
    <xf numFmtId="0" fontId="5" fillId="0" borderId="10" xfId="0" applyNumberFormat="1" applyFont="1" applyFill="1" applyBorder="1" applyAlignment="1">
      <alignment/>
    </xf>
    <xf numFmtId="0" fontId="6" fillId="0" borderId="10" xfId="0" applyFont="1" applyFill="1" applyBorder="1" applyAlignment="1">
      <alignment horizontal="left"/>
    </xf>
    <xf numFmtId="0" fontId="6" fillId="0" borderId="10" xfId="0" applyNumberFormat="1" applyFont="1" applyFill="1" applyBorder="1" applyAlignment="1">
      <alignment horizontal="left"/>
    </xf>
    <xf numFmtId="0" fontId="5" fillId="0" borderId="11" xfId="0" applyFont="1" applyFill="1" applyBorder="1" applyAlignment="1">
      <alignment horizontal="left"/>
    </xf>
    <xf numFmtId="43" fontId="9" fillId="0" borderId="10" xfId="42" applyFont="1" applyFill="1" applyBorder="1" applyAlignment="1">
      <alignment/>
    </xf>
    <xf numFmtId="0" fontId="9" fillId="0" borderId="0" xfId="0" applyFont="1" applyFill="1" applyAlignment="1">
      <alignment/>
    </xf>
    <xf numFmtId="0" fontId="10" fillId="0" borderId="10" xfId="0" applyFont="1" applyFill="1" applyBorder="1" applyAlignment="1">
      <alignment/>
    </xf>
    <xf numFmtId="0" fontId="6" fillId="0" borderId="10" xfId="0" applyFont="1" applyFill="1" applyBorder="1" applyAlignment="1">
      <alignment horizontal="center"/>
    </xf>
    <xf numFmtId="43" fontId="10" fillId="0" borderId="10" xfId="42" applyFont="1" applyFill="1" applyBorder="1" applyAlignment="1">
      <alignment/>
    </xf>
    <xf numFmtId="0" fontId="10" fillId="0" borderId="0" xfId="0" applyFont="1" applyFill="1" applyAlignment="1">
      <alignment/>
    </xf>
    <xf numFmtId="0" fontId="9" fillId="0" borderId="10" xfId="0" applyFont="1" applyFill="1" applyBorder="1" applyAlignment="1">
      <alignment/>
    </xf>
    <xf numFmtId="172" fontId="6" fillId="0" borderId="10" xfId="42" applyNumberFormat="1" applyFont="1" applyFill="1" applyBorder="1" applyAlignment="1">
      <alignment/>
    </xf>
    <xf numFmtId="0" fontId="5" fillId="0" borderId="10" xfId="0" applyFont="1" applyFill="1" applyBorder="1" applyAlignment="1">
      <alignment horizontal="center"/>
    </xf>
    <xf numFmtId="0" fontId="5" fillId="0" borderId="10" xfId="0" applyFont="1" applyFill="1" applyBorder="1" applyAlignment="1">
      <alignment vertical="center"/>
    </xf>
    <xf numFmtId="173" fontId="6" fillId="0" borderId="10" xfId="42" applyNumberFormat="1"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wrapText="1"/>
    </xf>
    <xf numFmtId="43" fontId="6" fillId="0" borderId="10" xfId="42" applyFont="1" applyFill="1" applyBorder="1" applyAlignment="1">
      <alignment horizontal="center"/>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43" fontId="6" fillId="0" borderId="10" xfId="42" applyFont="1" applyFill="1" applyBorder="1" applyAlignment="1">
      <alignment horizontal="left"/>
    </xf>
    <xf numFmtId="43" fontId="6" fillId="0" borderId="10" xfId="42" applyFont="1" applyFill="1" applyBorder="1" applyAlignment="1">
      <alignment vertical="center" wrapText="1"/>
    </xf>
    <xf numFmtId="0" fontId="5" fillId="0" borderId="0" xfId="0" applyFont="1" applyFill="1" applyBorder="1" applyAlignment="1">
      <alignment horizontal="left"/>
    </xf>
    <xf numFmtId="0" fontId="6" fillId="0" borderId="10" xfId="0" applyFont="1" applyFill="1" applyBorder="1" applyAlignment="1">
      <alignment/>
    </xf>
    <xf numFmtId="0" fontId="6" fillId="0" borderId="0" xfId="0" applyFont="1" applyFill="1" applyBorder="1" applyAlignment="1">
      <alignment horizontal="left"/>
    </xf>
    <xf numFmtId="0" fontId="6" fillId="0" borderId="1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xf>
    <xf numFmtId="0" fontId="11" fillId="0" borderId="0" xfId="0" applyFont="1" applyFill="1" applyAlignment="1">
      <alignment horizontal="right"/>
    </xf>
    <xf numFmtId="0" fontId="5" fillId="0" borderId="0" xfId="0" applyFont="1" applyFill="1" applyAlignment="1">
      <alignment vertical="center" wrapText="1"/>
    </xf>
    <xf numFmtId="0" fontId="6" fillId="0" borderId="0" xfId="0" applyFont="1" applyFill="1" applyAlignment="1">
      <alignment vertical="center" wrapText="1"/>
    </xf>
    <xf numFmtId="43" fontId="5" fillId="0" borderId="0" xfId="42" applyFont="1" applyFill="1" applyAlignment="1">
      <alignment vertical="center" wrapText="1"/>
    </xf>
    <xf numFmtId="0" fontId="8" fillId="0" borderId="12" xfId="0" applyFont="1" applyFill="1" applyBorder="1" applyAlignment="1">
      <alignment vertical="center" wrapText="1"/>
    </xf>
    <xf numFmtId="0" fontId="9" fillId="0" borderId="0" xfId="0" applyFont="1" applyFill="1" applyAlignment="1">
      <alignment vertical="center" wrapText="1"/>
    </xf>
    <xf numFmtId="0" fontId="10" fillId="0" borderId="0" xfId="0" applyFont="1" applyFill="1" applyAlignment="1">
      <alignment vertical="center" wrapText="1"/>
    </xf>
    <xf numFmtId="41" fontId="5" fillId="0" borderId="10" xfId="0" applyNumberFormat="1" applyFont="1" applyFill="1" applyBorder="1" applyAlignment="1">
      <alignment horizontal="left" vertical="center" wrapText="1"/>
    </xf>
    <xf numFmtId="41" fontId="6" fillId="0" borderId="10" xfId="42" applyNumberFormat="1" applyFont="1" applyFill="1" applyBorder="1" applyAlignment="1">
      <alignment horizontal="left" vertical="center" wrapText="1"/>
    </xf>
    <xf numFmtId="41" fontId="5" fillId="0" borderId="10" xfId="42" applyNumberFormat="1" applyFont="1" applyFill="1" applyBorder="1" applyAlignment="1">
      <alignment horizontal="left" vertical="center" wrapText="1"/>
    </xf>
    <xf numFmtId="41" fontId="6" fillId="0" borderId="10" xfId="0" applyNumberFormat="1" applyFont="1" applyFill="1" applyBorder="1" applyAlignment="1">
      <alignment horizontal="left" vertical="center" wrapText="1"/>
    </xf>
    <xf numFmtId="41" fontId="9" fillId="0" borderId="10" xfId="42" applyNumberFormat="1" applyFont="1" applyFill="1" applyBorder="1" applyAlignment="1">
      <alignment horizontal="left" vertical="center" wrapText="1"/>
    </xf>
    <xf numFmtId="41" fontId="9" fillId="0" borderId="10" xfId="0" applyNumberFormat="1" applyFont="1" applyFill="1" applyBorder="1" applyAlignment="1">
      <alignment horizontal="left" vertical="center" wrapText="1"/>
    </xf>
    <xf numFmtId="41" fontId="5" fillId="0" borderId="10" xfId="42" applyNumberFormat="1" applyFont="1" applyFill="1" applyBorder="1" applyAlignment="1">
      <alignment horizontal="left" vertical="center" wrapText="1"/>
    </xf>
    <xf numFmtId="41" fontId="5" fillId="0" borderId="10" xfId="44" applyNumberFormat="1" applyFont="1" applyFill="1" applyBorder="1" applyAlignment="1">
      <alignment horizontal="left" vertical="center" wrapText="1"/>
    </xf>
    <xf numFmtId="41" fontId="10" fillId="0" borderId="10" xfId="0" applyNumberFormat="1" applyFont="1" applyFill="1" applyBorder="1" applyAlignment="1">
      <alignment horizontal="left" vertical="center" wrapText="1"/>
    </xf>
    <xf numFmtId="41" fontId="10" fillId="0" borderId="10" xfId="42" applyNumberFormat="1" applyFont="1" applyFill="1" applyBorder="1" applyAlignment="1">
      <alignment horizontal="left" vertical="center" wrapText="1"/>
    </xf>
    <xf numFmtId="41" fontId="5" fillId="0" borderId="0" xfId="0" applyNumberFormat="1" applyFont="1" applyFill="1" applyBorder="1" applyAlignment="1">
      <alignment horizontal="left" vertical="center" wrapText="1"/>
    </xf>
    <xf numFmtId="172" fontId="5" fillId="0" borderId="10" xfId="42" applyNumberFormat="1" applyFont="1" applyFill="1" applyBorder="1" applyAlignment="1">
      <alignment vertical="center" wrapText="1"/>
    </xf>
    <xf numFmtId="172" fontId="5" fillId="0" borderId="10" xfId="42" applyNumberFormat="1" applyFont="1" applyFill="1" applyBorder="1" applyAlignment="1">
      <alignment/>
    </xf>
    <xf numFmtId="172" fontId="5" fillId="0" borderId="10" xfId="0" applyNumberFormat="1" applyFont="1" applyFill="1" applyBorder="1" applyAlignment="1">
      <alignment/>
    </xf>
    <xf numFmtId="172" fontId="5" fillId="0" borderId="10" xfId="42" applyNumberFormat="1" applyFont="1" applyFill="1" applyBorder="1" applyAlignment="1">
      <alignment vertical="center" wrapText="1"/>
    </xf>
    <xf numFmtId="172" fontId="5" fillId="0" borderId="10" xfId="0" applyNumberFormat="1" applyFont="1" applyFill="1" applyBorder="1" applyAlignment="1">
      <alignment/>
    </xf>
    <xf numFmtId="41" fontId="6" fillId="33" borderId="10" xfId="0" applyNumberFormat="1" applyFont="1" applyFill="1" applyBorder="1" applyAlignment="1">
      <alignment horizontal="left" vertical="center" wrapText="1"/>
    </xf>
    <xf numFmtId="41" fontId="6" fillId="33" borderId="10" xfId="42" applyNumberFormat="1" applyFont="1" applyFill="1" applyBorder="1" applyAlignment="1">
      <alignment horizontal="left" vertical="center" wrapText="1"/>
    </xf>
    <xf numFmtId="41" fontId="5" fillId="33" borderId="10" xfId="0" applyNumberFormat="1" applyFont="1" applyFill="1" applyBorder="1" applyAlignment="1">
      <alignment horizontal="left" vertical="center" wrapText="1"/>
    </xf>
    <xf numFmtId="41" fontId="5" fillId="0" borderId="0" xfId="0" applyNumberFormat="1" applyFont="1" applyFill="1" applyAlignment="1">
      <alignment vertical="center" wrapText="1"/>
    </xf>
    <xf numFmtId="41" fontId="14" fillId="0" borderId="10" xfId="42" applyNumberFormat="1" applyFont="1" applyFill="1" applyBorder="1" applyAlignment="1">
      <alignment horizontal="left" vertical="center" wrapText="1"/>
    </xf>
    <xf numFmtId="41"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10" xfId="0" applyFont="1" applyFill="1" applyBorder="1" applyAlignment="1">
      <alignment vertical="center" wrapText="1"/>
    </xf>
    <xf numFmtId="41" fontId="6" fillId="0" borderId="10" xfId="0" applyNumberFormat="1" applyFont="1" applyFill="1" applyBorder="1" applyAlignment="1">
      <alignment vertical="center" wrapText="1"/>
    </xf>
    <xf numFmtId="0" fontId="5" fillId="34" borderId="0" xfId="0" applyFont="1" applyFill="1" applyAlignment="1">
      <alignment vertical="center" wrapText="1"/>
    </xf>
    <xf numFmtId="0" fontId="6" fillId="34" borderId="0" xfId="0" applyFont="1" applyFill="1" applyAlignment="1">
      <alignment vertical="center" wrapText="1"/>
    </xf>
    <xf numFmtId="0" fontId="5" fillId="0" borderId="10" xfId="0" applyFont="1" applyFill="1" applyBorder="1" applyAlignment="1">
      <alignment vertical="center" wrapText="1"/>
    </xf>
    <xf numFmtId="41" fontId="5" fillId="35" borderId="10" xfId="0" applyNumberFormat="1" applyFont="1" applyFill="1" applyBorder="1" applyAlignment="1">
      <alignment horizontal="left" vertical="center" wrapText="1"/>
    </xf>
    <xf numFmtId="41" fontId="5" fillId="35" borderId="10" xfId="42" applyNumberFormat="1" applyFont="1" applyFill="1" applyBorder="1" applyAlignment="1">
      <alignment horizontal="left" vertical="center" wrapText="1"/>
    </xf>
    <xf numFmtId="41" fontId="9" fillId="35" borderId="10" xfId="42" applyNumberFormat="1" applyFont="1" applyFill="1" applyBorder="1" applyAlignment="1">
      <alignment horizontal="left" vertical="center" wrapText="1"/>
    </xf>
    <xf numFmtId="0" fontId="15" fillId="35" borderId="10" xfId="0" applyFont="1" applyFill="1" applyBorder="1" applyAlignment="1">
      <alignment horizontal="left" wrapText="1"/>
    </xf>
    <xf numFmtId="41" fontId="6" fillId="35" borderId="10" xfId="0" applyNumberFormat="1" applyFont="1" applyFill="1" applyBorder="1" applyAlignment="1">
      <alignment horizontal="left" vertical="center" wrapText="1"/>
    </xf>
    <xf numFmtId="41" fontId="6" fillId="35" borderId="10" xfId="42" applyNumberFormat="1" applyFont="1" applyFill="1" applyBorder="1" applyAlignment="1">
      <alignment horizontal="left" vertical="center" wrapText="1"/>
    </xf>
    <xf numFmtId="43" fontId="5" fillId="35" borderId="10" xfId="42" applyFont="1" applyFill="1" applyBorder="1" applyAlignment="1">
      <alignment vertical="center" wrapText="1"/>
    </xf>
    <xf numFmtId="43" fontId="5" fillId="35" borderId="10" xfId="42" applyFont="1" applyFill="1" applyBorder="1" applyAlignment="1">
      <alignment/>
    </xf>
    <xf numFmtId="0" fontId="0" fillId="35" borderId="0" xfId="0" applyFont="1" applyFill="1" applyAlignment="1">
      <alignment horizontal="center" vertical="center" wrapText="1"/>
    </xf>
    <xf numFmtId="41" fontId="5" fillId="35" borderId="10" xfId="42" applyNumberFormat="1" applyFont="1" applyFill="1" applyBorder="1" applyAlignment="1">
      <alignment horizontal="left" vertical="center" wrapText="1"/>
    </xf>
    <xf numFmtId="0" fontId="5" fillId="35" borderId="10" xfId="0" applyNumberFormat="1" applyFont="1" applyFill="1" applyBorder="1" applyAlignment="1">
      <alignment horizontal="left" vertical="center" wrapText="1"/>
    </xf>
    <xf numFmtId="0" fontId="16" fillId="35" borderId="10" xfId="0" applyFont="1" applyFill="1" applyBorder="1" applyAlignment="1">
      <alignment horizontal="left" vertical="center" wrapText="1"/>
    </xf>
    <xf numFmtId="41" fontId="6" fillId="36" borderId="10" xfId="0" applyNumberFormat="1" applyFont="1" applyFill="1" applyBorder="1" applyAlignment="1">
      <alignment horizontal="left" vertical="center" wrapText="1"/>
    </xf>
    <xf numFmtId="41" fontId="6" fillId="36" borderId="10" xfId="42" applyNumberFormat="1" applyFont="1" applyFill="1" applyBorder="1" applyAlignment="1">
      <alignment horizontal="left" vertical="center" wrapText="1"/>
    </xf>
    <xf numFmtId="41" fontId="7" fillId="36" borderId="10" xfId="0" applyNumberFormat="1" applyFont="1" applyFill="1" applyBorder="1" applyAlignment="1">
      <alignment horizontal="left" vertical="center" wrapText="1"/>
    </xf>
    <xf numFmtId="41" fontId="7" fillId="36" borderId="10" xfId="42" applyNumberFormat="1" applyFont="1" applyFill="1" applyBorder="1" applyAlignment="1">
      <alignment horizontal="left" vertical="center" wrapText="1"/>
    </xf>
    <xf numFmtId="41" fontId="8" fillId="36" borderId="10" xfId="42" applyNumberFormat="1" applyFont="1" applyFill="1" applyBorder="1" applyAlignment="1">
      <alignment horizontal="left" vertical="center" wrapText="1"/>
    </xf>
    <xf numFmtId="41" fontId="8" fillId="36" borderId="10" xfId="0" applyNumberFormat="1" applyFont="1" applyFill="1" applyBorder="1" applyAlignment="1">
      <alignment horizontal="left" vertical="center" wrapText="1"/>
    </xf>
    <xf numFmtId="41" fontId="17" fillId="36" borderId="10" xfId="0" applyNumberFormat="1" applyFont="1" applyFill="1" applyBorder="1" applyAlignment="1">
      <alignment horizontal="left" vertical="center" wrapText="1"/>
    </xf>
    <xf numFmtId="41" fontId="7" fillId="0" borderId="10" xfId="0" applyNumberFormat="1" applyFont="1" applyFill="1" applyBorder="1" applyAlignment="1">
      <alignment horizontal="left" vertical="center" wrapText="1"/>
    </xf>
    <xf numFmtId="41" fontId="8" fillId="0" borderId="10" xfId="0" applyNumberFormat="1" applyFont="1" applyFill="1" applyBorder="1" applyAlignment="1">
      <alignment horizontal="left" vertical="center" wrapText="1"/>
    </xf>
    <xf numFmtId="41" fontId="8" fillId="0" borderId="10" xfId="42" applyNumberFormat="1" applyFont="1" applyFill="1" applyBorder="1" applyAlignment="1">
      <alignment horizontal="left" vertical="center" wrapText="1"/>
    </xf>
    <xf numFmtId="41" fontId="7" fillId="0" borderId="10" xfId="42" applyNumberFormat="1" applyFont="1" applyFill="1" applyBorder="1" applyAlignment="1">
      <alignment horizontal="left" vertical="center" wrapText="1"/>
    </xf>
    <xf numFmtId="41" fontId="5" fillId="37" borderId="10" xfId="0" applyNumberFormat="1" applyFont="1" applyFill="1" applyBorder="1" applyAlignment="1">
      <alignment horizontal="left" vertical="center" wrapText="1"/>
    </xf>
    <xf numFmtId="41" fontId="5" fillId="37" borderId="10" xfId="42" applyNumberFormat="1" applyFont="1" applyFill="1" applyBorder="1" applyAlignment="1">
      <alignment horizontal="left" vertical="center" wrapText="1"/>
    </xf>
    <xf numFmtId="41" fontId="5" fillId="37" borderId="10" xfId="42" applyNumberFormat="1" applyFont="1" applyFill="1" applyBorder="1" applyAlignment="1">
      <alignment horizontal="left" vertical="center" wrapText="1"/>
    </xf>
    <xf numFmtId="0" fontId="5" fillId="0" borderId="0" xfId="0" applyFont="1" applyFill="1" applyAlignment="1">
      <alignment horizontal="left" vertical="center" wrapText="1"/>
    </xf>
    <xf numFmtId="0" fontId="6" fillId="0" borderId="10" xfId="0" applyFont="1" applyFill="1" applyBorder="1" applyAlignment="1">
      <alignment vertical="center" wrapText="1"/>
    </xf>
    <xf numFmtId="41" fontId="60" fillId="37" borderId="0" xfId="0" applyNumberFormat="1" applyFont="1" applyFill="1" applyAlignment="1">
      <alignment vertical="center" wrapText="1"/>
    </xf>
    <xf numFmtId="41" fontId="17" fillId="0" borderId="10" xfId="0" applyNumberFormat="1" applyFont="1" applyFill="1" applyBorder="1" applyAlignment="1">
      <alignment horizontal="left" vertical="center" wrapText="1"/>
    </xf>
    <xf numFmtId="41" fontId="61" fillId="36" borderId="10" xfId="0" applyNumberFormat="1" applyFont="1" applyFill="1" applyBorder="1" applyAlignment="1">
      <alignment horizontal="left" vertical="center" wrapText="1"/>
    </xf>
    <xf numFmtId="41" fontId="61" fillId="36" borderId="10" xfId="42" applyNumberFormat="1" applyFont="1" applyFill="1" applyBorder="1" applyAlignment="1">
      <alignment horizontal="left" vertical="center" wrapText="1"/>
    </xf>
    <xf numFmtId="41" fontId="5" fillId="36" borderId="10" xfId="0" applyNumberFormat="1" applyFont="1" applyFill="1" applyBorder="1" applyAlignment="1">
      <alignment horizontal="left" vertical="center" wrapText="1"/>
    </xf>
    <xf numFmtId="41" fontId="5" fillId="0" borderId="10" xfId="0" applyNumberFormat="1" applyFont="1" applyFill="1" applyBorder="1" applyAlignment="1">
      <alignment vertical="center" wrapText="1"/>
    </xf>
    <xf numFmtId="0" fontId="15" fillId="0" borderId="10" xfId="0" applyFont="1" applyFill="1" applyBorder="1" applyAlignment="1">
      <alignment horizontal="left" wrapText="1"/>
    </xf>
    <xf numFmtId="41" fontId="62" fillId="0" borderId="10" xfId="0" applyNumberFormat="1" applyFont="1" applyFill="1" applyBorder="1" applyAlignment="1" applyProtection="1">
      <alignment horizontal="left" vertical="center" wrapText="1"/>
      <protection locked="0"/>
    </xf>
    <xf numFmtId="41" fontId="5" fillId="35" borderId="13" xfId="42"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176" fontId="5" fillId="0" borderId="10" xfId="0" applyNumberFormat="1" applyFont="1" applyFill="1" applyBorder="1" applyAlignment="1">
      <alignment horizontal="left" vertical="center" wrapText="1"/>
    </xf>
    <xf numFmtId="0" fontId="0" fillId="35" borderId="0" xfId="0" applyFont="1" applyFill="1" applyAlignment="1">
      <alignment horizontal="left" vertical="center" wrapText="1"/>
    </xf>
    <xf numFmtId="41" fontId="14" fillId="35"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0" fillId="0" borderId="10" xfId="0" applyBorder="1" applyAlignment="1">
      <alignment horizontal="left"/>
    </xf>
    <xf numFmtId="0" fontId="0" fillId="0" borderId="10" xfId="0" applyBorder="1" applyAlignment="1">
      <alignment wrapText="1"/>
    </xf>
    <xf numFmtId="0" fontId="0" fillId="0" borderId="10" xfId="0" applyBorder="1" applyAlignment="1">
      <alignment/>
    </xf>
    <xf numFmtId="182" fontId="43" fillId="0" borderId="10" xfId="42" applyNumberFormat="1" applyFont="1" applyBorder="1" applyAlignment="1">
      <alignment/>
    </xf>
    <xf numFmtId="41" fontId="2" fillId="0" borderId="10" xfId="42" applyNumberFormat="1" applyFont="1" applyFill="1" applyBorder="1" applyAlignment="1">
      <alignment horizontal="left" vertical="center" wrapText="1"/>
    </xf>
    <xf numFmtId="41" fontId="15" fillId="0" borderId="10" xfId="42" applyNumberFormat="1" applyFont="1" applyFill="1" applyBorder="1" applyAlignment="1">
      <alignment horizontal="left" vertical="center" wrapText="1"/>
    </xf>
    <xf numFmtId="0" fontId="18" fillId="0" borderId="0" xfId="0" applyFont="1" applyFill="1" applyAlignment="1">
      <alignment vertical="center" wrapText="1"/>
    </xf>
    <xf numFmtId="0" fontId="15" fillId="0" borderId="0" xfId="0" applyFont="1" applyFill="1" applyAlignment="1">
      <alignment vertical="center" wrapText="1"/>
    </xf>
    <xf numFmtId="0" fontId="5" fillId="0" borderId="0" xfId="0" applyFont="1" applyFill="1" applyAlignment="1">
      <alignment horizontal="center" vertical="center" wrapText="1"/>
    </xf>
    <xf numFmtId="41" fontId="2" fillId="0" borderId="10" xfId="42" applyNumberFormat="1" applyFont="1" applyFill="1" applyBorder="1" applyAlignment="1">
      <alignment vertical="center" wrapText="1"/>
    </xf>
    <xf numFmtId="41" fontId="15" fillId="0" borderId="10" xfId="42" applyNumberFormat="1" applyFont="1" applyFill="1" applyBorder="1" applyAlignment="1">
      <alignment vertical="center" wrapText="1"/>
    </xf>
    <xf numFmtId="41" fontId="15" fillId="0" borderId="10" xfId="0" applyNumberFormat="1" applyFont="1" applyFill="1" applyBorder="1" applyAlignment="1">
      <alignment horizontal="center" vertical="center" wrapText="1"/>
    </xf>
    <xf numFmtId="41" fontId="2" fillId="0" borderId="10" xfId="0" applyNumberFormat="1" applyFont="1" applyFill="1" applyBorder="1" applyAlignment="1">
      <alignment horizontal="center" vertical="center" wrapText="1"/>
    </xf>
    <xf numFmtId="0" fontId="8" fillId="0" borderId="0" xfId="0" applyFont="1" applyFill="1" applyBorder="1" applyAlignment="1">
      <alignment vertical="center" wrapText="1"/>
    </xf>
    <xf numFmtId="41" fontId="2" fillId="0" borderId="10" xfId="42" applyNumberFormat="1" applyFont="1" applyFill="1" applyBorder="1" applyAlignment="1">
      <alignment horizontal="center" vertical="center" wrapText="1"/>
    </xf>
    <xf numFmtId="0" fontId="15" fillId="0" borderId="0" xfId="0" applyFont="1" applyFill="1" applyAlignment="1">
      <alignment horizontal="left" vertical="center" wrapText="1"/>
    </xf>
    <xf numFmtId="183"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2" fontId="2" fillId="0" borderId="0" xfId="42"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43" fontId="2" fillId="0" borderId="0" xfId="42" applyNumberFormat="1" applyFont="1" applyBorder="1" applyAlignment="1">
      <alignment horizontal="right" vertical="center"/>
    </xf>
    <xf numFmtId="172" fontId="2" fillId="0" borderId="0" xfId="42" applyNumberFormat="1" applyFont="1" applyFill="1" applyBorder="1" applyAlignment="1">
      <alignment horizontal="center" vertical="center"/>
    </xf>
    <xf numFmtId="9" fontId="2" fillId="0" borderId="0" xfId="59" applyFont="1" applyAlignment="1">
      <alignment horizontal="center" vertical="center"/>
    </xf>
    <xf numFmtId="0" fontId="12" fillId="0" borderId="10" xfId="0" applyFont="1" applyFill="1" applyBorder="1" applyAlignment="1">
      <alignment horizontal="center" vertical="center" wrapText="1"/>
    </xf>
    <xf numFmtId="172" fontId="12" fillId="0" borderId="10" xfId="42" applyNumberFormat="1" applyFont="1" applyFill="1" applyBorder="1" applyAlignment="1">
      <alignment horizontal="center" vertical="center" wrapText="1"/>
    </xf>
    <xf numFmtId="9" fontId="12" fillId="0" borderId="14" xfId="59" applyFont="1" applyFill="1" applyBorder="1" applyAlignment="1">
      <alignment horizontal="center" vertical="center" wrapText="1"/>
    </xf>
    <xf numFmtId="0" fontId="12" fillId="0" borderId="10" xfId="0" applyFont="1" applyFill="1" applyBorder="1" applyAlignment="1">
      <alignment horizontal="left" vertical="center" wrapText="1"/>
    </xf>
    <xf numFmtId="43" fontId="12" fillId="0" borderId="10" xfId="42" applyFont="1" applyFill="1" applyBorder="1" applyAlignment="1">
      <alignment horizontal="center" vertical="center" wrapText="1"/>
    </xf>
    <xf numFmtId="9" fontId="12" fillId="0" borderId="10" xfId="59" applyFont="1" applyFill="1" applyBorder="1" applyAlignment="1">
      <alignment horizontal="center" vertical="center" wrapText="1"/>
    </xf>
    <xf numFmtId="184" fontId="12" fillId="0" borderId="10" xfId="59"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43" fontId="63" fillId="0" borderId="10" xfId="42" applyFont="1" applyFill="1" applyBorder="1" applyAlignment="1">
      <alignment horizontal="center" vertical="center" wrapText="1"/>
    </xf>
    <xf numFmtId="9" fontId="63" fillId="0" borderId="10" xfId="59" applyFont="1" applyFill="1" applyBorder="1" applyAlignment="1">
      <alignment horizontal="center" vertical="center" wrapText="1"/>
    </xf>
    <xf numFmtId="184" fontId="63" fillId="0" borderId="10" xfId="59" applyNumberFormat="1" applyFont="1" applyFill="1" applyBorder="1" applyAlignment="1">
      <alignment horizontal="center" vertical="center" wrapText="1"/>
    </xf>
    <xf numFmtId="184" fontId="12" fillId="0" borderId="10" xfId="59" applyNumberFormat="1" applyFont="1" applyFill="1" applyBorder="1" applyAlignment="1">
      <alignment horizontal="center" vertical="center"/>
    </xf>
    <xf numFmtId="184" fontId="63" fillId="0" borderId="10" xfId="59" applyNumberFormat="1" applyFont="1" applyFill="1" applyBorder="1" applyAlignment="1">
      <alignment vertical="center" wrapText="1"/>
    </xf>
    <xf numFmtId="0" fontId="64" fillId="0" borderId="10" xfId="0" applyFont="1" applyFill="1" applyBorder="1" applyAlignment="1">
      <alignment vertical="center" wrapText="1"/>
    </xf>
    <xf numFmtId="0" fontId="64" fillId="0" borderId="10" xfId="0" applyFont="1" applyFill="1" applyBorder="1" applyAlignment="1">
      <alignment wrapText="1"/>
    </xf>
    <xf numFmtId="43" fontId="64" fillId="0" borderId="10" xfId="42" applyFont="1" applyFill="1" applyBorder="1" applyAlignment="1">
      <alignment horizontal="center" vertical="center"/>
    </xf>
    <xf numFmtId="172" fontId="64" fillId="0" borderId="10" xfId="42" applyNumberFormat="1" applyFont="1" applyFill="1" applyBorder="1" applyAlignment="1">
      <alignment horizontal="center" vertical="center"/>
    </xf>
    <xf numFmtId="184" fontId="64" fillId="0" borderId="10" xfId="59" applyNumberFormat="1" applyFont="1" applyFill="1" applyBorder="1" applyAlignment="1">
      <alignment horizontal="center" vertical="center"/>
    </xf>
    <xf numFmtId="0" fontId="64" fillId="0" borderId="10" xfId="0" applyFont="1" applyFill="1" applyBorder="1" applyAlignment="1">
      <alignment horizontal="center" vertical="center"/>
    </xf>
    <xf numFmtId="1" fontId="19" fillId="0" borderId="10" xfId="0" applyNumberFormat="1" applyFont="1" applyFill="1" applyBorder="1" applyAlignment="1">
      <alignment horizontal="center" vertical="center" wrapText="1"/>
    </xf>
    <xf numFmtId="0" fontId="63" fillId="0" borderId="10" xfId="0" applyFont="1" applyFill="1" applyBorder="1" applyAlignment="1">
      <alignment vertical="center" wrapText="1"/>
    </xf>
    <xf numFmtId="0" fontId="63" fillId="0" borderId="10" xfId="0" applyFont="1" applyFill="1" applyBorder="1" applyAlignment="1">
      <alignment wrapText="1"/>
    </xf>
    <xf numFmtId="43" fontId="19" fillId="0" borderId="10" xfId="42" applyFont="1" applyFill="1" applyBorder="1" applyAlignment="1">
      <alignment horizontal="center" vertical="center"/>
    </xf>
    <xf numFmtId="172" fontId="19" fillId="0" borderId="10" xfId="42" applyNumberFormat="1" applyFont="1" applyFill="1" applyBorder="1" applyAlignment="1">
      <alignment horizontal="center" vertical="center"/>
    </xf>
    <xf numFmtId="184" fontId="19" fillId="0" borderId="10" xfId="59" applyNumberFormat="1" applyFont="1" applyFill="1" applyBorder="1" applyAlignment="1">
      <alignment horizontal="center" vertical="center"/>
    </xf>
    <xf numFmtId="0" fontId="19" fillId="0" borderId="10" xfId="0" applyFont="1" applyFill="1" applyBorder="1" applyAlignment="1">
      <alignment horizontal="center" vertical="center"/>
    </xf>
    <xf numFmtId="183" fontId="19" fillId="0" borderId="10" xfId="0" applyNumberFormat="1" applyFont="1" applyFill="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43" fontId="19" fillId="0" borderId="0" xfId="42" applyNumberFormat="1" applyFont="1" applyAlignment="1">
      <alignment horizontal="right" vertical="center"/>
    </xf>
    <xf numFmtId="172" fontId="19" fillId="0" borderId="0" xfId="42" applyNumberFormat="1" applyFont="1" applyFill="1" applyAlignment="1">
      <alignment horizontal="center" vertical="center"/>
    </xf>
    <xf numFmtId="9" fontId="19" fillId="0" borderId="0" xfId="59" applyFont="1" applyAlignment="1">
      <alignment horizontal="left" vertical="center"/>
    </xf>
    <xf numFmtId="0" fontId="6" fillId="0" borderId="0" xfId="0" applyFont="1" applyFill="1" applyAlignment="1">
      <alignment vertical="center"/>
    </xf>
    <xf numFmtId="172" fontId="6" fillId="0" borderId="10" xfId="42" applyNumberFormat="1" applyFont="1" applyFill="1" applyBorder="1" applyAlignment="1">
      <alignment horizontal="center" vertical="center"/>
    </xf>
    <xf numFmtId="43" fontId="2" fillId="0" borderId="10" xfId="42" applyFont="1" applyFill="1" applyBorder="1" applyAlignment="1">
      <alignment horizontal="center" vertical="center"/>
    </xf>
    <xf numFmtId="43" fontId="6" fillId="0" borderId="10" xfId="42" applyFont="1" applyFill="1" applyBorder="1" applyAlignment="1">
      <alignment horizontal="center" vertical="center" wrapText="1"/>
    </xf>
    <xf numFmtId="43" fontId="4" fillId="0" borderId="0" xfId="42" applyFont="1" applyFill="1" applyAlignment="1">
      <alignment horizontal="center"/>
    </xf>
    <xf numFmtId="0" fontId="8" fillId="0" borderId="12" xfId="0" applyFont="1" applyFill="1" applyBorder="1" applyAlignment="1">
      <alignment horizontal="right"/>
    </xf>
    <xf numFmtId="43" fontId="6" fillId="0" borderId="10" xfId="42" applyFont="1" applyFill="1" applyBorder="1" applyAlignment="1">
      <alignment horizontal="center" vertical="center"/>
    </xf>
    <xf numFmtId="41" fontId="2" fillId="0" borderId="13" xfId="42" applyNumberFormat="1" applyFont="1" applyFill="1" applyBorder="1" applyAlignment="1">
      <alignment horizontal="center" vertical="center" wrapText="1"/>
    </xf>
    <xf numFmtId="41" fontId="2" fillId="0" borderId="15" xfId="42" applyNumberFormat="1" applyFont="1" applyFill="1" applyBorder="1" applyAlignment="1">
      <alignment horizontal="center" vertical="center" wrapText="1"/>
    </xf>
    <xf numFmtId="41" fontId="2" fillId="0" borderId="14" xfId="42" applyNumberFormat="1" applyFont="1" applyFill="1" applyBorder="1" applyAlignment="1">
      <alignment horizontal="center" vertical="center" wrapText="1"/>
    </xf>
    <xf numFmtId="41" fontId="2" fillId="0" borderId="13" xfId="42" applyNumberFormat="1" applyFont="1" applyFill="1" applyBorder="1" applyAlignment="1">
      <alignment horizontal="left" vertical="center" wrapText="1"/>
    </xf>
    <xf numFmtId="41" fontId="2" fillId="0" borderId="14" xfId="42" applyNumberFormat="1"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22" fillId="0" borderId="0" xfId="0" applyFont="1" applyFill="1" applyAlignment="1">
      <alignment horizontal="center" vertical="center" wrapText="1"/>
    </xf>
    <xf numFmtId="43" fontId="13" fillId="0" borderId="0" xfId="42" applyFont="1" applyFill="1" applyAlignment="1">
      <alignment horizontal="center" vertical="center" wrapText="1"/>
    </xf>
    <xf numFmtId="0" fontId="5" fillId="0" borderId="0" xfId="0" applyFont="1" applyFill="1" applyAlignment="1">
      <alignment horizontal="left" vertical="center" wrapText="1"/>
    </xf>
    <xf numFmtId="41" fontId="2" fillId="0" borderId="18" xfId="42" applyNumberFormat="1" applyFont="1" applyFill="1" applyBorder="1" applyAlignment="1">
      <alignment horizontal="center" vertical="center" wrapText="1"/>
    </xf>
    <xf numFmtId="41" fontId="2" fillId="0" borderId="19" xfId="42" applyNumberFormat="1" applyFont="1" applyFill="1" applyBorder="1" applyAlignment="1">
      <alignment horizontal="center" vertical="center" wrapText="1"/>
    </xf>
    <xf numFmtId="41" fontId="2" fillId="0" borderId="20" xfId="42" applyNumberFormat="1" applyFont="1" applyFill="1" applyBorder="1" applyAlignment="1">
      <alignment horizontal="center" vertical="center" wrapText="1"/>
    </xf>
    <xf numFmtId="41" fontId="2" fillId="0" borderId="21" xfId="42" applyNumberFormat="1" applyFont="1" applyFill="1" applyBorder="1" applyAlignment="1">
      <alignment horizontal="center" vertical="center" wrapText="1"/>
    </xf>
    <xf numFmtId="41" fontId="2" fillId="0" borderId="12" xfId="42" applyNumberFormat="1" applyFont="1" applyFill="1" applyBorder="1" applyAlignment="1">
      <alignment horizontal="center" vertical="center" wrapText="1"/>
    </xf>
    <xf numFmtId="41" fontId="2" fillId="0" borderId="22" xfId="42"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15" fillId="0" borderId="0" xfId="0" applyFont="1" applyFill="1" applyAlignment="1">
      <alignment horizontal="left" vertical="center" wrapText="1"/>
    </xf>
    <xf numFmtId="41" fontId="6" fillId="0" borderId="13" xfId="42" applyNumberFormat="1" applyFont="1" applyFill="1" applyBorder="1" applyAlignment="1">
      <alignment horizontal="left" vertical="center" wrapText="1"/>
    </xf>
    <xf numFmtId="41" fontId="6" fillId="0" borderId="15" xfId="42" applyNumberFormat="1" applyFont="1" applyFill="1" applyBorder="1" applyAlignment="1">
      <alignment horizontal="left" vertical="center" wrapText="1"/>
    </xf>
    <xf numFmtId="41" fontId="6" fillId="0" borderId="14" xfId="42" applyNumberFormat="1" applyFont="1" applyFill="1" applyBorder="1" applyAlignment="1">
      <alignment horizontal="left" vertical="center" wrapText="1"/>
    </xf>
    <xf numFmtId="41" fontId="6" fillId="0" borderId="18" xfId="42" applyNumberFormat="1" applyFont="1" applyFill="1" applyBorder="1" applyAlignment="1">
      <alignment horizontal="center" vertical="center" wrapText="1"/>
    </xf>
    <xf numFmtId="41" fontId="6" fillId="0" borderId="19" xfId="42" applyNumberFormat="1" applyFont="1" applyFill="1" applyBorder="1" applyAlignment="1">
      <alignment horizontal="center" vertical="center" wrapText="1"/>
    </xf>
    <xf numFmtId="41" fontId="6" fillId="0" borderId="20" xfId="42" applyNumberFormat="1" applyFont="1" applyFill="1" applyBorder="1" applyAlignment="1">
      <alignment horizontal="center" vertical="center" wrapText="1"/>
    </xf>
    <xf numFmtId="41" fontId="6" fillId="0" borderId="21" xfId="42" applyNumberFormat="1" applyFont="1" applyFill="1" applyBorder="1" applyAlignment="1">
      <alignment horizontal="center" vertical="center" wrapText="1"/>
    </xf>
    <xf numFmtId="41" fontId="6" fillId="0" borderId="12" xfId="42" applyNumberFormat="1" applyFont="1" applyFill="1" applyBorder="1" applyAlignment="1">
      <alignment horizontal="center" vertical="center" wrapText="1"/>
    </xf>
    <xf numFmtId="41" fontId="6" fillId="0" borderId="22" xfId="42"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72" fontId="12" fillId="0" borderId="18" xfId="42" applyNumberFormat="1" applyFont="1" applyFill="1" applyBorder="1" applyAlignment="1">
      <alignment horizontal="center" vertical="center" wrapText="1"/>
    </xf>
    <xf numFmtId="172" fontId="12" fillId="0" borderId="19" xfId="42" applyNumberFormat="1" applyFont="1" applyFill="1" applyBorder="1" applyAlignment="1">
      <alignment horizontal="center" vertical="center" wrapText="1"/>
    </xf>
    <xf numFmtId="172" fontId="12" fillId="0" borderId="20" xfId="42" applyNumberFormat="1" applyFont="1" applyFill="1" applyBorder="1" applyAlignment="1">
      <alignment horizontal="center" vertical="center" wrapText="1"/>
    </xf>
    <xf numFmtId="9" fontId="12" fillId="0" borderId="18" xfId="59" applyFont="1" applyFill="1" applyBorder="1" applyAlignment="1">
      <alignment horizontal="center" vertical="center" wrapText="1"/>
    </xf>
    <xf numFmtId="9" fontId="12" fillId="0" borderId="20" xfId="59" applyFont="1" applyFill="1" applyBorder="1" applyAlignment="1">
      <alignment horizontal="center" vertical="center" wrapText="1"/>
    </xf>
    <xf numFmtId="9" fontId="12" fillId="0" borderId="21" xfId="59" applyFont="1" applyFill="1" applyBorder="1" applyAlignment="1">
      <alignment horizontal="center" vertical="center" wrapText="1"/>
    </xf>
    <xf numFmtId="9" fontId="12" fillId="0" borderId="22" xfId="59"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172" fontId="12" fillId="0" borderId="23" xfId="42" applyNumberFormat="1" applyFont="1" applyFill="1" applyBorder="1" applyAlignment="1">
      <alignment horizontal="center" vertical="center" wrapText="1"/>
    </xf>
    <xf numFmtId="172" fontId="12" fillId="0" borderId="24" xfId="42" applyNumberFormat="1" applyFont="1" applyFill="1" applyBorder="1" applyAlignment="1">
      <alignment horizontal="center" vertical="center" wrapText="1"/>
    </xf>
    <xf numFmtId="183"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18" fillId="0" borderId="0" xfId="0" applyFont="1" applyAlignment="1">
      <alignment horizontal="center" vertical="center"/>
    </xf>
    <xf numFmtId="43" fontId="21" fillId="0" borderId="0" xfId="42" applyFont="1" applyFill="1" applyAlignment="1">
      <alignment horizontal="center" vertical="top" wrapText="1"/>
    </xf>
    <xf numFmtId="9" fontId="12" fillId="0" borderId="13" xfId="59" applyFont="1" applyFill="1" applyBorder="1" applyAlignment="1">
      <alignment horizontal="center" vertical="center" wrapText="1"/>
    </xf>
    <xf numFmtId="9" fontId="12" fillId="0" borderId="14" xfId="59" applyFont="1" applyFill="1" applyBorder="1" applyAlignment="1">
      <alignment horizontal="center" vertical="center" wrapText="1"/>
    </xf>
    <xf numFmtId="172" fontId="12" fillId="0" borderId="10" xfId="42"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D170"/>
  <sheetViews>
    <sheetView zoomScale="92" zoomScaleNormal="92" zoomScalePageLayoutView="0" workbookViewId="0" topLeftCell="A3">
      <selection activeCell="B26" sqref="B26"/>
    </sheetView>
  </sheetViews>
  <sheetFormatPr defaultColWidth="9.140625" defaultRowHeight="18" customHeight="1"/>
  <cols>
    <col min="1" max="1" width="5.421875" style="1" customWidth="1"/>
    <col min="2" max="2" width="69.00390625" style="1" customWidth="1"/>
    <col min="3" max="3" width="14.00390625" style="1" customWidth="1"/>
    <col min="4" max="4" width="13.57421875" style="1" hidden="1" customWidth="1"/>
    <col min="5" max="5" width="12.421875" style="1" customWidth="1"/>
    <col min="6" max="6" width="11.140625" style="1" customWidth="1"/>
    <col min="7" max="7" width="10.57421875" style="1" customWidth="1"/>
    <col min="8" max="8" width="14.57421875" style="1" hidden="1" customWidth="1"/>
    <col min="9" max="9" width="11.8515625" style="1" customWidth="1"/>
    <col min="10" max="10" width="9.8515625" style="1" customWidth="1"/>
    <col min="11" max="11" width="10.57421875" style="1" customWidth="1"/>
    <col min="12" max="12" width="8.00390625" style="1" customWidth="1"/>
    <col min="13" max="13" width="11.00390625" style="1" customWidth="1"/>
    <col min="14" max="14" width="8.57421875" style="1" customWidth="1"/>
    <col min="15" max="15" width="10.28125" style="1" customWidth="1"/>
    <col min="16" max="16" width="9.57421875" style="1" customWidth="1"/>
    <col min="17" max="16384" width="9.140625" style="1" customWidth="1"/>
  </cols>
  <sheetData>
    <row r="1" ht="18" customHeight="1">
      <c r="B1" s="2"/>
    </row>
    <row r="2" spans="8:16" ht="18" customHeight="1">
      <c r="H2" s="3" t="s">
        <v>190</v>
      </c>
      <c r="P2" s="59" t="s">
        <v>190</v>
      </c>
    </row>
    <row r="3" spans="1:16" ht="24" customHeight="1">
      <c r="A3" s="199" t="s">
        <v>191</v>
      </c>
      <c r="B3" s="199"/>
      <c r="C3" s="199"/>
      <c r="D3" s="199"/>
      <c r="E3" s="199"/>
      <c r="F3" s="199"/>
      <c r="G3" s="199"/>
      <c r="H3" s="199"/>
      <c r="I3" s="199"/>
      <c r="J3" s="199"/>
      <c r="K3" s="199"/>
      <c r="L3" s="199"/>
      <c r="M3" s="199"/>
      <c r="N3" s="199"/>
      <c r="O3" s="199"/>
      <c r="P3" s="199"/>
    </row>
    <row r="4" spans="2:8" ht="18" customHeight="1">
      <c r="B4" s="4"/>
      <c r="C4" s="4"/>
      <c r="D4" s="4"/>
      <c r="E4" s="4"/>
      <c r="F4" s="4"/>
      <c r="G4" s="4"/>
      <c r="H4" s="4"/>
    </row>
    <row r="5" spans="2:16" ht="18" customHeight="1">
      <c r="B5" s="4"/>
      <c r="C5" s="4"/>
      <c r="D5" s="4"/>
      <c r="E5" s="4"/>
      <c r="F5" s="4"/>
      <c r="G5" s="200"/>
      <c r="H5" s="200"/>
      <c r="O5" s="200" t="s">
        <v>15</v>
      </c>
      <c r="P5" s="200"/>
    </row>
    <row r="6" spans="1:16" ht="18" customHeight="1">
      <c r="A6" s="201" t="s">
        <v>0</v>
      </c>
      <c r="B6" s="197" t="s">
        <v>1</v>
      </c>
      <c r="C6" s="198" t="s">
        <v>11</v>
      </c>
      <c r="D6" s="5"/>
      <c r="E6" s="197" t="s">
        <v>8</v>
      </c>
      <c r="F6" s="197"/>
      <c r="G6" s="197"/>
      <c r="H6" s="197"/>
      <c r="I6" s="197"/>
      <c r="J6" s="197"/>
      <c r="K6" s="197"/>
      <c r="L6" s="197"/>
      <c r="M6" s="197"/>
      <c r="N6" s="197"/>
      <c r="O6" s="197"/>
      <c r="P6" s="197"/>
    </row>
    <row r="7" spans="1:16" ht="18" customHeight="1">
      <c r="A7" s="201"/>
      <c r="B7" s="197"/>
      <c r="C7" s="198"/>
      <c r="D7" s="5" t="s">
        <v>12</v>
      </c>
      <c r="E7" s="197"/>
      <c r="F7" s="197"/>
      <c r="G7" s="197"/>
      <c r="H7" s="197"/>
      <c r="I7" s="197"/>
      <c r="J7" s="197"/>
      <c r="K7" s="197"/>
      <c r="L7" s="197"/>
      <c r="M7" s="197"/>
      <c r="N7" s="197"/>
      <c r="O7" s="197"/>
      <c r="P7" s="197"/>
    </row>
    <row r="8" spans="1:16" ht="18" customHeight="1">
      <c r="A8" s="201"/>
      <c r="B8" s="197"/>
      <c r="C8" s="198"/>
      <c r="D8" s="5"/>
      <c r="E8" s="198" t="s">
        <v>189</v>
      </c>
      <c r="F8" s="196" t="s">
        <v>2</v>
      </c>
      <c r="G8" s="196" t="s">
        <v>3</v>
      </c>
      <c r="H8" s="6" t="s">
        <v>193</v>
      </c>
      <c r="I8" s="196" t="s">
        <v>194</v>
      </c>
      <c r="J8" s="196" t="s">
        <v>195</v>
      </c>
      <c r="K8" s="196" t="s">
        <v>196</v>
      </c>
      <c r="L8" s="196" t="s">
        <v>197</v>
      </c>
      <c r="M8" s="196" t="s">
        <v>198</v>
      </c>
      <c r="N8" s="196" t="s">
        <v>199</v>
      </c>
      <c r="O8" s="196" t="s">
        <v>200</v>
      </c>
      <c r="P8" s="196" t="s">
        <v>201</v>
      </c>
    </row>
    <row r="9" spans="1:16" ht="18" customHeight="1">
      <c r="A9" s="7"/>
      <c r="B9" s="8"/>
      <c r="C9" s="8"/>
      <c r="D9" s="8"/>
      <c r="E9" s="198"/>
      <c r="F9" s="196"/>
      <c r="G9" s="196"/>
      <c r="H9" s="9" t="s">
        <v>4</v>
      </c>
      <c r="I9" s="196"/>
      <c r="J9" s="196"/>
      <c r="K9" s="196"/>
      <c r="L9" s="196"/>
      <c r="M9" s="196"/>
      <c r="N9" s="196"/>
      <c r="O9" s="196"/>
      <c r="P9" s="196"/>
    </row>
    <row r="10" spans="1:16" ht="18" customHeight="1">
      <c r="A10" s="7"/>
      <c r="B10" s="46" t="s">
        <v>5</v>
      </c>
      <c r="C10" s="26"/>
      <c r="D10" s="26"/>
      <c r="E10" s="46">
        <f>E12+E114</f>
        <v>221804</v>
      </c>
      <c r="F10" s="46">
        <f>F12+F114</f>
        <v>47805</v>
      </c>
      <c r="G10" s="46">
        <f>G12+G114</f>
        <v>23540</v>
      </c>
      <c r="H10" s="46">
        <f>H12+H114</f>
        <v>149509</v>
      </c>
      <c r="I10" s="46">
        <f aca="true" t="shared" si="0" ref="I10:P10">I12+I114</f>
        <v>110198</v>
      </c>
      <c r="J10" s="46">
        <f t="shared" si="0"/>
        <v>0</v>
      </c>
      <c r="K10" s="46">
        <f t="shared" si="0"/>
        <v>2240</v>
      </c>
      <c r="L10" s="46">
        <f t="shared" si="0"/>
        <v>0</v>
      </c>
      <c r="M10" s="46">
        <f t="shared" si="0"/>
        <v>21627</v>
      </c>
      <c r="N10" s="46">
        <f t="shared" si="0"/>
        <v>250</v>
      </c>
      <c r="O10" s="46">
        <f t="shared" si="0"/>
        <v>7130</v>
      </c>
      <c r="P10" s="46">
        <f t="shared" si="0"/>
        <v>9014</v>
      </c>
    </row>
    <row r="11" spans="1:16" ht="18" customHeight="1">
      <c r="A11" s="7"/>
      <c r="B11" s="10"/>
      <c r="C11" s="8"/>
      <c r="D11" s="8"/>
      <c r="E11" s="8"/>
      <c r="F11" s="11"/>
      <c r="G11" s="8"/>
      <c r="H11" s="8"/>
      <c r="I11" s="12"/>
      <c r="J11" s="7"/>
      <c r="K11" s="7"/>
      <c r="L11" s="7"/>
      <c r="M11" s="7"/>
      <c r="N11" s="7"/>
      <c r="O11" s="7"/>
      <c r="P11" s="7"/>
    </row>
    <row r="12" spans="1:16" ht="18" customHeight="1">
      <c r="A12" s="7"/>
      <c r="B12" s="26" t="s">
        <v>6</v>
      </c>
      <c r="C12" s="26"/>
      <c r="D12" s="26"/>
      <c r="E12" s="46">
        <f>E13+E22+E26+E29+E47+E49+E51+E64+E68+E70+E75+E79+E92+E96+E98+E100+E102+E105+E107+E109+E111</f>
        <v>210759</v>
      </c>
      <c r="F12" s="46">
        <f>F13+F22+F26+F29+F47+F49+F51+F64+F68+F70+F75+F79+F92+F96+F98+F100+F102+F105+F107+F109+F111</f>
        <v>40960</v>
      </c>
      <c r="G12" s="46">
        <f>G13+G22+G26+G29+G47+G49+G51+G64+G68+G70+G75+G79+G92+G96+G98+G100+G102+G105+G107+G109+G111</f>
        <v>23000</v>
      </c>
      <c r="H12" s="46">
        <f>H13+H22+H26+H29+H47+H49+H51+H64+H68+H70+H75+H79+H92+H96+H98+H100+H102+H105+H107+H109+H111</f>
        <v>146799</v>
      </c>
      <c r="I12" s="46">
        <f aca="true" t="shared" si="1" ref="I12:P12">I13+I22+I26+I29+I47+I49+I51+I64+I68+I70+I75+I79+I92+I96+I98+I100+I102+I105+I107+I109+I111</f>
        <v>109568</v>
      </c>
      <c r="J12" s="46">
        <f t="shared" si="1"/>
        <v>0</v>
      </c>
      <c r="K12" s="46">
        <f t="shared" si="1"/>
        <v>1800</v>
      </c>
      <c r="L12" s="46">
        <f t="shared" si="1"/>
        <v>0</v>
      </c>
      <c r="M12" s="46">
        <f t="shared" si="1"/>
        <v>20467</v>
      </c>
      <c r="N12" s="46">
        <f t="shared" si="1"/>
        <v>250</v>
      </c>
      <c r="O12" s="46">
        <f t="shared" si="1"/>
        <v>6460</v>
      </c>
      <c r="P12" s="46">
        <f t="shared" si="1"/>
        <v>8254</v>
      </c>
    </row>
    <row r="13" spans="1:16" ht="18" customHeight="1">
      <c r="A13" s="44">
        <v>1</v>
      </c>
      <c r="B13" s="26" t="s">
        <v>9</v>
      </c>
      <c r="C13" s="26"/>
      <c r="D13" s="26"/>
      <c r="E13" s="46">
        <f>SUM(E14:E21)</f>
        <v>2973</v>
      </c>
      <c r="F13" s="46">
        <f>SUM(F14:F21)</f>
        <v>0</v>
      </c>
      <c r="G13" s="46">
        <f>SUM(G14:G21)</f>
        <v>0</v>
      </c>
      <c r="H13" s="46">
        <f>SUM(H14:H21)</f>
        <v>2973</v>
      </c>
      <c r="I13" s="46">
        <f aca="true" t="shared" si="2" ref="I13:P13">SUM(I14:I21)</f>
        <v>0</v>
      </c>
      <c r="J13" s="46">
        <f t="shared" si="2"/>
        <v>0</v>
      </c>
      <c r="K13" s="46">
        <f t="shared" si="2"/>
        <v>0</v>
      </c>
      <c r="L13" s="46">
        <f t="shared" si="2"/>
        <v>0</v>
      </c>
      <c r="M13" s="46">
        <f t="shared" si="2"/>
        <v>1223</v>
      </c>
      <c r="N13" s="46">
        <f t="shared" si="2"/>
        <v>0</v>
      </c>
      <c r="O13" s="46">
        <f t="shared" si="2"/>
        <v>0</v>
      </c>
      <c r="P13" s="46">
        <f t="shared" si="2"/>
        <v>1750</v>
      </c>
    </row>
    <row r="14" spans="1:16" ht="18" customHeight="1">
      <c r="A14" s="7"/>
      <c r="B14" s="13" t="s">
        <v>158</v>
      </c>
      <c r="C14" s="14" t="s">
        <v>10</v>
      </c>
      <c r="D14" s="8" t="s">
        <v>13</v>
      </c>
      <c r="E14" s="8">
        <f>F14+G14+H14</f>
        <v>1000</v>
      </c>
      <c r="F14" s="13"/>
      <c r="G14" s="13"/>
      <c r="H14" s="13">
        <v>1000</v>
      </c>
      <c r="I14" s="8"/>
      <c r="J14" s="8"/>
      <c r="K14" s="8"/>
      <c r="L14" s="8"/>
      <c r="M14" s="8"/>
      <c r="N14" s="8"/>
      <c r="O14" s="8"/>
      <c r="P14" s="8">
        <v>1000</v>
      </c>
    </row>
    <row r="15" spans="1:16" s="34" customFormat="1" ht="18" customHeight="1">
      <c r="A15" s="47"/>
      <c r="B15" s="48" t="s">
        <v>159</v>
      </c>
      <c r="C15" s="48" t="s">
        <v>55</v>
      </c>
      <c r="D15" s="49" t="s">
        <v>52</v>
      </c>
      <c r="E15" s="8">
        <f aca="true" t="shared" si="3" ref="E15:E77">F15+G15+H15</f>
        <v>1023</v>
      </c>
      <c r="F15" s="13"/>
      <c r="G15" s="13"/>
      <c r="H15" s="13">
        <v>1023</v>
      </c>
      <c r="I15" s="33"/>
      <c r="J15" s="33"/>
      <c r="K15" s="33"/>
      <c r="L15" s="33"/>
      <c r="M15" s="33">
        <v>1023</v>
      </c>
      <c r="N15" s="33"/>
      <c r="O15" s="33"/>
      <c r="P15" s="33"/>
    </row>
    <row r="16" spans="1:238" s="34" customFormat="1" ht="18" customHeight="1">
      <c r="A16" s="15"/>
      <c r="B16" s="13" t="s">
        <v>87</v>
      </c>
      <c r="C16" s="13" t="s">
        <v>90</v>
      </c>
      <c r="D16" s="13"/>
      <c r="E16" s="8">
        <f t="shared" si="3"/>
        <v>100</v>
      </c>
      <c r="F16" s="13"/>
      <c r="G16" s="13"/>
      <c r="H16" s="13">
        <v>100</v>
      </c>
      <c r="I16" s="14"/>
      <c r="J16" s="14"/>
      <c r="K16" s="14"/>
      <c r="L16" s="14"/>
      <c r="M16" s="14"/>
      <c r="N16" s="14"/>
      <c r="O16" s="14"/>
      <c r="P16" s="14">
        <v>100</v>
      </c>
      <c r="Q16" s="16"/>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row>
    <row r="17" spans="1:238" s="34" customFormat="1" ht="18" customHeight="1">
      <c r="A17" s="15"/>
      <c r="B17" s="13" t="s">
        <v>88</v>
      </c>
      <c r="C17" s="13" t="s">
        <v>90</v>
      </c>
      <c r="D17" s="13"/>
      <c r="E17" s="8">
        <f t="shared" si="3"/>
        <v>100</v>
      </c>
      <c r="F17" s="13"/>
      <c r="G17" s="13"/>
      <c r="H17" s="13">
        <v>100</v>
      </c>
      <c r="I17" s="14"/>
      <c r="J17" s="14"/>
      <c r="K17" s="14"/>
      <c r="L17" s="14"/>
      <c r="M17" s="14"/>
      <c r="N17" s="14"/>
      <c r="O17" s="14"/>
      <c r="P17" s="14">
        <v>100</v>
      </c>
      <c r="Q17" s="16"/>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row>
    <row r="18" spans="1:238" s="34" customFormat="1" ht="18" customHeight="1">
      <c r="A18" s="15"/>
      <c r="B18" s="13" t="s">
        <v>202</v>
      </c>
      <c r="C18" s="13" t="s">
        <v>90</v>
      </c>
      <c r="D18" s="13"/>
      <c r="E18" s="8">
        <f t="shared" si="3"/>
        <v>150</v>
      </c>
      <c r="F18" s="13"/>
      <c r="G18" s="13"/>
      <c r="H18" s="13">
        <v>150</v>
      </c>
      <c r="I18" s="14"/>
      <c r="J18" s="14"/>
      <c r="K18" s="14"/>
      <c r="L18" s="14"/>
      <c r="M18" s="14"/>
      <c r="N18" s="14"/>
      <c r="O18" s="14"/>
      <c r="P18" s="14">
        <v>150</v>
      </c>
      <c r="Q18" s="16"/>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row>
    <row r="19" spans="1:238" s="34" customFormat="1" ht="18" customHeight="1">
      <c r="A19" s="15"/>
      <c r="B19" s="13" t="s">
        <v>89</v>
      </c>
      <c r="C19" s="13" t="s">
        <v>90</v>
      </c>
      <c r="D19" s="13"/>
      <c r="E19" s="8">
        <f t="shared" si="3"/>
        <v>100</v>
      </c>
      <c r="F19" s="13"/>
      <c r="G19" s="13"/>
      <c r="H19" s="13">
        <v>100</v>
      </c>
      <c r="I19" s="14"/>
      <c r="J19" s="14"/>
      <c r="K19" s="14"/>
      <c r="L19" s="14"/>
      <c r="M19" s="14"/>
      <c r="N19" s="14"/>
      <c r="O19" s="14"/>
      <c r="P19" s="14">
        <v>100</v>
      </c>
      <c r="Q19" s="16"/>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row>
    <row r="20" spans="1:238" s="34" customFormat="1" ht="22.5" customHeight="1">
      <c r="A20" s="17"/>
      <c r="B20" s="18" t="s">
        <v>192</v>
      </c>
      <c r="C20" s="13" t="s">
        <v>91</v>
      </c>
      <c r="D20" s="13"/>
      <c r="E20" s="8">
        <f t="shared" si="3"/>
        <v>200</v>
      </c>
      <c r="F20" s="13"/>
      <c r="G20" s="13"/>
      <c r="H20" s="13">
        <v>200</v>
      </c>
      <c r="I20" s="19"/>
      <c r="J20" s="19"/>
      <c r="K20" s="19"/>
      <c r="L20" s="19"/>
      <c r="M20" s="19">
        <v>200</v>
      </c>
      <c r="N20" s="19"/>
      <c r="O20" s="19"/>
      <c r="P20" s="19"/>
      <c r="Q20" s="20"/>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row>
    <row r="21" spans="1:16" ht="18" customHeight="1">
      <c r="A21" s="7"/>
      <c r="B21" s="13" t="s">
        <v>76</v>
      </c>
      <c r="C21" s="13" t="s">
        <v>75</v>
      </c>
      <c r="D21" s="13" t="s">
        <v>77</v>
      </c>
      <c r="E21" s="8">
        <f t="shared" si="3"/>
        <v>300</v>
      </c>
      <c r="F21" s="13"/>
      <c r="G21" s="13"/>
      <c r="H21" s="13">
        <v>300</v>
      </c>
      <c r="I21" s="8"/>
      <c r="J21" s="8"/>
      <c r="K21" s="8"/>
      <c r="L21" s="8"/>
      <c r="M21" s="8"/>
      <c r="N21" s="8"/>
      <c r="O21" s="8"/>
      <c r="P21" s="8">
        <v>300</v>
      </c>
    </row>
    <row r="22" spans="1:16" s="2" customFormat="1" ht="18" customHeight="1">
      <c r="A22" s="44">
        <v>2</v>
      </c>
      <c r="B22" s="26" t="s">
        <v>14</v>
      </c>
      <c r="C22" s="50"/>
      <c r="D22" s="26"/>
      <c r="E22" s="51">
        <f>SUM(E23:E25)</f>
        <v>8460</v>
      </c>
      <c r="F22" s="51">
        <f>SUM(F23:F25)</f>
        <v>0</v>
      </c>
      <c r="G22" s="51">
        <f>SUM(G23:G25)</f>
        <v>0</v>
      </c>
      <c r="H22" s="51">
        <f>SUM(H23:H25)</f>
        <v>8460</v>
      </c>
      <c r="I22" s="51">
        <f aca="true" t="shared" si="4" ref="I22:P22">SUM(I23:I25)</f>
        <v>2000</v>
      </c>
      <c r="J22" s="51">
        <f t="shared" si="4"/>
        <v>0</v>
      </c>
      <c r="K22" s="51">
        <f t="shared" si="4"/>
        <v>0</v>
      </c>
      <c r="L22" s="51">
        <f t="shared" si="4"/>
        <v>0</v>
      </c>
      <c r="M22" s="51">
        <f t="shared" si="4"/>
        <v>0</v>
      </c>
      <c r="N22" s="51">
        <f t="shared" si="4"/>
        <v>0</v>
      </c>
      <c r="O22" s="51">
        <f t="shared" si="4"/>
        <v>6460</v>
      </c>
      <c r="P22" s="51">
        <f t="shared" si="4"/>
        <v>0</v>
      </c>
    </row>
    <row r="23" spans="1:16" ht="18" customHeight="1">
      <c r="A23" s="7"/>
      <c r="B23" s="21" t="s">
        <v>160</v>
      </c>
      <c r="C23" s="14" t="s">
        <v>10</v>
      </c>
      <c r="D23" s="8" t="s">
        <v>13</v>
      </c>
      <c r="E23" s="8">
        <f t="shared" si="3"/>
        <v>460</v>
      </c>
      <c r="F23" s="13"/>
      <c r="G23" s="13"/>
      <c r="H23" s="13">
        <v>460</v>
      </c>
      <c r="I23" s="8"/>
      <c r="J23" s="8"/>
      <c r="K23" s="8"/>
      <c r="L23" s="8"/>
      <c r="M23" s="8"/>
      <c r="N23" s="8"/>
      <c r="O23" s="8">
        <v>460</v>
      </c>
      <c r="P23" s="8"/>
    </row>
    <row r="24" spans="1:16" ht="18" customHeight="1">
      <c r="A24" s="7"/>
      <c r="B24" s="14" t="s">
        <v>161</v>
      </c>
      <c r="C24" s="14" t="s">
        <v>34</v>
      </c>
      <c r="D24" s="8" t="s">
        <v>35</v>
      </c>
      <c r="E24" s="8">
        <f t="shared" si="3"/>
        <v>2000</v>
      </c>
      <c r="F24" s="13"/>
      <c r="G24" s="13"/>
      <c r="H24" s="13">
        <v>2000</v>
      </c>
      <c r="I24" s="8">
        <v>2000</v>
      </c>
      <c r="J24" s="8"/>
      <c r="K24" s="8"/>
      <c r="L24" s="8"/>
      <c r="M24" s="8"/>
      <c r="N24" s="8"/>
      <c r="O24" s="8"/>
      <c r="P24" s="8"/>
    </row>
    <row r="25" spans="1:16" ht="18" customHeight="1">
      <c r="A25" s="7"/>
      <c r="B25" s="14" t="s">
        <v>162</v>
      </c>
      <c r="C25" s="14" t="s">
        <v>44</v>
      </c>
      <c r="D25" s="8" t="s">
        <v>45</v>
      </c>
      <c r="E25" s="8">
        <f t="shared" si="3"/>
        <v>6000</v>
      </c>
      <c r="F25" s="13"/>
      <c r="G25" s="13"/>
      <c r="H25" s="13">
        <v>6000</v>
      </c>
      <c r="I25" s="8"/>
      <c r="J25" s="8"/>
      <c r="K25" s="8"/>
      <c r="L25" s="8"/>
      <c r="M25" s="8"/>
      <c r="N25" s="8"/>
      <c r="O25" s="8">
        <v>6000</v>
      </c>
      <c r="P25" s="8"/>
    </row>
    <row r="26" spans="1:16" s="2" customFormat="1" ht="18" customHeight="1">
      <c r="A26" s="44">
        <v>3</v>
      </c>
      <c r="B26" s="51" t="s">
        <v>16</v>
      </c>
      <c r="C26" s="50"/>
      <c r="D26" s="26"/>
      <c r="E26" s="51">
        <f>SUM(E27:E28)</f>
        <v>2980</v>
      </c>
      <c r="F26" s="51">
        <f>SUM(F27:F28)</f>
        <v>0</v>
      </c>
      <c r="G26" s="51">
        <f>SUM(G27:G28)</f>
        <v>0</v>
      </c>
      <c r="H26" s="51">
        <f>SUM(H27:H28)</f>
        <v>2980</v>
      </c>
      <c r="I26" s="51">
        <f aca="true" t="shared" si="5" ref="I26:P26">SUM(I27:I28)</f>
        <v>0</v>
      </c>
      <c r="J26" s="51">
        <f t="shared" si="5"/>
        <v>0</v>
      </c>
      <c r="K26" s="51">
        <f t="shared" si="5"/>
        <v>340</v>
      </c>
      <c r="L26" s="51">
        <f t="shared" si="5"/>
        <v>0</v>
      </c>
      <c r="M26" s="51">
        <f t="shared" si="5"/>
        <v>2640</v>
      </c>
      <c r="N26" s="51">
        <f t="shared" si="5"/>
        <v>0</v>
      </c>
      <c r="O26" s="51">
        <f t="shared" si="5"/>
        <v>0</v>
      </c>
      <c r="P26" s="51">
        <f t="shared" si="5"/>
        <v>0</v>
      </c>
    </row>
    <row r="27" spans="1:16" ht="18" customHeight="1">
      <c r="A27" s="7"/>
      <c r="B27" s="13" t="s">
        <v>163</v>
      </c>
      <c r="C27" s="14" t="s">
        <v>17</v>
      </c>
      <c r="D27" s="8" t="s">
        <v>13</v>
      </c>
      <c r="E27" s="8">
        <f t="shared" si="3"/>
        <v>340</v>
      </c>
      <c r="F27" s="13"/>
      <c r="G27" s="13"/>
      <c r="H27" s="13">
        <v>340</v>
      </c>
      <c r="I27" s="8"/>
      <c r="J27" s="8"/>
      <c r="K27" s="8">
        <v>340</v>
      </c>
      <c r="L27" s="8"/>
      <c r="M27" s="8"/>
      <c r="N27" s="8"/>
      <c r="O27" s="8"/>
      <c r="P27" s="8"/>
    </row>
    <row r="28" spans="1:16" ht="18" customHeight="1">
      <c r="A28" s="7"/>
      <c r="B28" s="13" t="s">
        <v>164</v>
      </c>
      <c r="C28" s="14" t="s">
        <v>48</v>
      </c>
      <c r="D28" s="8" t="s">
        <v>49</v>
      </c>
      <c r="E28" s="8">
        <f t="shared" si="3"/>
        <v>2640</v>
      </c>
      <c r="F28" s="13"/>
      <c r="G28" s="13"/>
      <c r="H28" s="13">
        <v>2640</v>
      </c>
      <c r="I28" s="8"/>
      <c r="J28" s="8"/>
      <c r="K28" s="8"/>
      <c r="L28" s="8"/>
      <c r="M28" s="8">
        <v>2640</v>
      </c>
      <c r="N28" s="8"/>
      <c r="O28" s="8"/>
      <c r="P28" s="8"/>
    </row>
    <row r="29" spans="1:16" s="2" customFormat="1" ht="18" customHeight="1">
      <c r="A29" s="44">
        <v>4</v>
      </c>
      <c r="B29" s="51" t="s">
        <v>18</v>
      </c>
      <c r="C29" s="50"/>
      <c r="D29" s="26"/>
      <c r="E29" s="51">
        <f>SUM(E30:E46)</f>
        <v>108898</v>
      </c>
      <c r="F29" s="51">
        <f>SUM(F30:F46)</f>
        <v>0</v>
      </c>
      <c r="G29" s="51">
        <f aca="true" t="shared" si="6" ref="G29:P29">SUM(G30:G46)</f>
        <v>100</v>
      </c>
      <c r="H29" s="51">
        <f t="shared" si="6"/>
        <v>108798</v>
      </c>
      <c r="I29" s="51">
        <f t="shared" si="6"/>
        <v>107338</v>
      </c>
      <c r="J29" s="51">
        <f t="shared" si="6"/>
        <v>0</v>
      </c>
      <c r="K29" s="51">
        <f t="shared" si="6"/>
        <v>1460</v>
      </c>
      <c r="L29" s="51">
        <f t="shared" si="6"/>
        <v>0</v>
      </c>
      <c r="M29" s="51">
        <f t="shared" si="6"/>
        <v>0</v>
      </c>
      <c r="N29" s="51">
        <f t="shared" si="6"/>
        <v>0</v>
      </c>
      <c r="O29" s="51">
        <f t="shared" si="6"/>
        <v>0</v>
      </c>
      <c r="P29" s="51">
        <f t="shared" si="6"/>
        <v>0</v>
      </c>
    </row>
    <row r="30" spans="1:16" ht="18" customHeight="1">
      <c r="A30" s="7"/>
      <c r="B30" s="13" t="s">
        <v>165</v>
      </c>
      <c r="C30" s="14" t="s">
        <v>10</v>
      </c>
      <c r="D30" s="8" t="s">
        <v>13</v>
      </c>
      <c r="E30" s="8">
        <f t="shared" si="3"/>
        <v>1460</v>
      </c>
      <c r="F30" s="13"/>
      <c r="G30" s="13"/>
      <c r="H30" s="13">
        <v>1460</v>
      </c>
      <c r="I30" s="8"/>
      <c r="J30" s="8"/>
      <c r="K30" s="8">
        <v>1460</v>
      </c>
      <c r="L30" s="8"/>
      <c r="M30" s="8"/>
      <c r="N30" s="8"/>
      <c r="O30" s="8"/>
      <c r="P30" s="8"/>
    </row>
    <row r="31" spans="1:16" ht="18" customHeight="1">
      <c r="A31" s="7"/>
      <c r="B31" s="13" t="s">
        <v>166</v>
      </c>
      <c r="C31" s="14" t="s">
        <v>34</v>
      </c>
      <c r="D31" s="8" t="s">
        <v>35</v>
      </c>
      <c r="E31" s="8">
        <f t="shared" si="3"/>
        <v>20000</v>
      </c>
      <c r="F31" s="13"/>
      <c r="G31" s="13"/>
      <c r="H31" s="13">
        <v>20000</v>
      </c>
      <c r="I31" s="8">
        <v>20000</v>
      </c>
      <c r="J31" s="8"/>
      <c r="K31" s="8"/>
      <c r="L31" s="8"/>
      <c r="M31" s="8"/>
      <c r="N31" s="8"/>
      <c r="O31" s="8"/>
      <c r="P31" s="8"/>
    </row>
    <row r="32" spans="1:16" ht="18" customHeight="1">
      <c r="A32" s="7"/>
      <c r="B32" s="13" t="s">
        <v>167</v>
      </c>
      <c r="C32" s="14" t="s">
        <v>36</v>
      </c>
      <c r="D32" s="8" t="s">
        <v>13</v>
      </c>
      <c r="E32" s="8">
        <f t="shared" si="3"/>
        <v>4000</v>
      </c>
      <c r="F32" s="13"/>
      <c r="G32" s="13"/>
      <c r="H32" s="13">
        <v>4000</v>
      </c>
      <c r="I32" s="8">
        <v>4000</v>
      </c>
      <c r="J32" s="8"/>
      <c r="K32" s="8"/>
      <c r="L32" s="8"/>
      <c r="M32" s="8"/>
      <c r="N32" s="8"/>
      <c r="O32" s="8"/>
      <c r="P32" s="8"/>
    </row>
    <row r="33" spans="1:16" ht="18" customHeight="1">
      <c r="A33" s="7"/>
      <c r="B33" s="13" t="s">
        <v>167</v>
      </c>
      <c r="C33" s="14" t="s">
        <v>34</v>
      </c>
      <c r="D33" s="8" t="s">
        <v>13</v>
      </c>
      <c r="E33" s="8">
        <f t="shared" si="3"/>
        <v>17000</v>
      </c>
      <c r="F33" s="13"/>
      <c r="G33" s="13"/>
      <c r="H33" s="13">
        <v>17000</v>
      </c>
      <c r="I33" s="8">
        <v>17000</v>
      </c>
      <c r="J33" s="8"/>
      <c r="K33" s="8"/>
      <c r="L33" s="8"/>
      <c r="M33" s="8"/>
      <c r="N33" s="8"/>
      <c r="O33" s="8"/>
      <c r="P33" s="8"/>
    </row>
    <row r="34" spans="1:16" ht="18" customHeight="1">
      <c r="A34" s="7"/>
      <c r="B34" s="13" t="s">
        <v>168</v>
      </c>
      <c r="C34" s="14" t="s">
        <v>37</v>
      </c>
      <c r="D34" s="8" t="s">
        <v>25</v>
      </c>
      <c r="E34" s="8">
        <f t="shared" si="3"/>
        <v>15000</v>
      </c>
      <c r="F34" s="13"/>
      <c r="G34" s="13"/>
      <c r="H34" s="13">
        <v>15000</v>
      </c>
      <c r="I34" s="8">
        <v>15000</v>
      </c>
      <c r="J34" s="8"/>
      <c r="K34" s="8"/>
      <c r="L34" s="8"/>
      <c r="M34" s="8"/>
      <c r="N34" s="8"/>
      <c r="O34" s="8"/>
      <c r="P34" s="8"/>
    </row>
    <row r="35" spans="1:16" ht="18" customHeight="1">
      <c r="A35" s="7"/>
      <c r="B35" s="13" t="s">
        <v>169</v>
      </c>
      <c r="C35" s="14" t="s">
        <v>46</v>
      </c>
      <c r="D35" s="8" t="s">
        <v>47</v>
      </c>
      <c r="E35" s="8">
        <f t="shared" si="3"/>
        <v>3000</v>
      </c>
      <c r="F35" s="13"/>
      <c r="G35" s="13"/>
      <c r="H35" s="13">
        <v>3000</v>
      </c>
      <c r="I35" s="8">
        <v>3000</v>
      </c>
      <c r="J35" s="8"/>
      <c r="K35" s="8"/>
      <c r="L35" s="8"/>
      <c r="M35" s="8"/>
      <c r="N35" s="8"/>
      <c r="O35" s="8"/>
      <c r="P35" s="8"/>
    </row>
    <row r="36" spans="1:16" ht="18" customHeight="1">
      <c r="A36" s="7"/>
      <c r="B36" s="13" t="s">
        <v>170</v>
      </c>
      <c r="C36" s="14" t="s">
        <v>48</v>
      </c>
      <c r="D36" s="8" t="s">
        <v>23</v>
      </c>
      <c r="E36" s="8">
        <f t="shared" si="3"/>
        <v>2640</v>
      </c>
      <c r="F36" s="13"/>
      <c r="G36" s="13"/>
      <c r="H36" s="13">
        <v>2640</v>
      </c>
      <c r="I36" s="8">
        <v>2640</v>
      </c>
      <c r="J36" s="8"/>
      <c r="K36" s="8"/>
      <c r="L36" s="8"/>
      <c r="M36" s="8"/>
      <c r="N36" s="8"/>
      <c r="O36" s="8"/>
      <c r="P36" s="8"/>
    </row>
    <row r="37" spans="1:16" ht="18" customHeight="1">
      <c r="A37" s="7"/>
      <c r="B37" s="13" t="s">
        <v>171</v>
      </c>
      <c r="C37" s="14" t="s">
        <v>48</v>
      </c>
      <c r="D37" s="8" t="s">
        <v>50</v>
      </c>
      <c r="E37" s="8">
        <f t="shared" si="3"/>
        <v>13200</v>
      </c>
      <c r="F37" s="13"/>
      <c r="G37" s="13"/>
      <c r="H37" s="13">
        <f>10000*1.32</f>
        <v>13200</v>
      </c>
      <c r="I37" s="8">
        <v>13200</v>
      </c>
      <c r="J37" s="8"/>
      <c r="K37" s="8"/>
      <c r="L37" s="8"/>
      <c r="M37" s="8"/>
      <c r="N37" s="8"/>
      <c r="O37" s="8"/>
      <c r="P37" s="8"/>
    </row>
    <row r="38" spans="1:16" s="34" customFormat="1" ht="18" customHeight="1">
      <c r="A38" s="48"/>
      <c r="B38" s="48" t="s">
        <v>172</v>
      </c>
      <c r="C38" s="48" t="s">
        <v>206</v>
      </c>
      <c r="D38" s="49" t="s">
        <v>53</v>
      </c>
      <c r="E38" s="8">
        <f t="shared" si="3"/>
        <v>1056</v>
      </c>
      <c r="F38" s="13"/>
      <c r="G38" s="13"/>
      <c r="H38" s="13">
        <v>1056</v>
      </c>
      <c r="I38" s="33">
        <v>1056</v>
      </c>
      <c r="J38" s="33"/>
      <c r="K38" s="33"/>
      <c r="L38" s="33"/>
      <c r="M38" s="33"/>
      <c r="N38" s="33"/>
      <c r="O38" s="33"/>
      <c r="P38" s="33"/>
    </row>
    <row r="39" spans="1:16" s="34" customFormat="1" ht="18" customHeight="1">
      <c r="A39" s="48"/>
      <c r="B39" s="48" t="s">
        <v>173</v>
      </c>
      <c r="C39" s="48" t="s">
        <v>56</v>
      </c>
      <c r="D39" s="49" t="s">
        <v>25</v>
      </c>
      <c r="E39" s="8">
        <f t="shared" si="3"/>
        <v>4642</v>
      </c>
      <c r="F39" s="13"/>
      <c r="G39" s="13"/>
      <c r="H39" s="13">
        <v>4642</v>
      </c>
      <c r="I39" s="33">
        <v>4642</v>
      </c>
      <c r="J39" s="33"/>
      <c r="K39" s="33"/>
      <c r="L39" s="33"/>
      <c r="M39" s="33"/>
      <c r="N39" s="33"/>
      <c r="O39" s="33"/>
      <c r="P39" s="33"/>
    </row>
    <row r="40" spans="1:16" s="34" customFormat="1" ht="18" customHeight="1">
      <c r="A40" s="48"/>
      <c r="B40" s="48" t="s">
        <v>174</v>
      </c>
      <c r="C40" s="48" t="s">
        <v>56</v>
      </c>
      <c r="D40" s="49" t="s">
        <v>41</v>
      </c>
      <c r="E40" s="8">
        <f t="shared" si="3"/>
        <v>12900</v>
      </c>
      <c r="F40" s="13"/>
      <c r="G40" s="13"/>
      <c r="H40" s="13">
        <v>12900</v>
      </c>
      <c r="I40" s="33">
        <v>12900</v>
      </c>
      <c r="J40" s="33"/>
      <c r="K40" s="33"/>
      <c r="L40" s="33"/>
      <c r="M40" s="33"/>
      <c r="N40" s="33"/>
      <c r="O40" s="33"/>
      <c r="P40" s="33"/>
    </row>
    <row r="41" spans="1:16" ht="18" customHeight="1">
      <c r="A41" s="7"/>
      <c r="B41" s="48" t="s">
        <v>74</v>
      </c>
      <c r="C41" s="8" t="s">
        <v>59</v>
      </c>
      <c r="D41" s="8"/>
      <c r="E41" s="8">
        <f t="shared" si="3"/>
        <v>100</v>
      </c>
      <c r="F41" s="13"/>
      <c r="G41" s="13">
        <v>100</v>
      </c>
      <c r="H41" s="13"/>
      <c r="I41" s="8"/>
      <c r="J41" s="8"/>
      <c r="K41" s="8"/>
      <c r="L41" s="8"/>
      <c r="M41" s="8"/>
      <c r="N41" s="8"/>
      <c r="O41" s="8"/>
      <c r="P41" s="8"/>
    </row>
    <row r="42" spans="1:16" ht="18" customHeight="1">
      <c r="A42" s="7"/>
      <c r="B42" s="48" t="s">
        <v>93</v>
      </c>
      <c r="C42" s="7" t="s">
        <v>98</v>
      </c>
      <c r="D42" s="8"/>
      <c r="E42" s="8">
        <f t="shared" si="3"/>
        <v>2000</v>
      </c>
      <c r="F42" s="13"/>
      <c r="G42" s="13"/>
      <c r="H42" s="13">
        <v>2000</v>
      </c>
      <c r="I42" s="8">
        <v>2000</v>
      </c>
      <c r="J42" s="8"/>
      <c r="K42" s="8"/>
      <c r="L42" s="8"/>
      <c r="M42" s="8"/>
      <c r="N42" s="8"/>
      <c r="O42" s="8"/>
      <c r="P42" s="8"/>
    </row>
    <row r="43" spans="1:16" ht="18" customHeight="1">
      <c r="A43" s="7"/>
      <c r="B43" s="48" t="s">
        <v>104</v>
      </c>
      <c r="C43" s="22" t="s">
        <v>91</v>
      </c>
      <c r="D43" s="8"/>
      <c r="E43" s="8">
        <f t="shared" si="3"/>
        <v>800</v>
      </c>
      <c r="F43" s="13"/>
      <c r="G43" s="13"/>
      <c r="H43" s="13">
        <v>800</v>
      </c>
      <c r="I43" s="8">
        <v>800</v>
      </c>
      <c r="J43" s="8"/>
      <c r="K43" s="8"/>
      <c r="L43" s="8"/>
      <c r="M43" s="8"/>
      <c r="N43" s="8"/>
      <c r="O43" s="8"/>
      <c r="P43" s="8"/>
    </row>
    <row r="44" spans="1:16" ht="18" customHeight="1">
      <c r="A44" s="7"/>
      <c r="B44" s="48" t="s">
        <v>105</v>
      </c>
      <c r="C44" s="22" t="s">
        <v>107</v>
      </c>
      <c r="D44" s="8"/>
      <c r="E44" s="8">
        <f t="shared" si="3"/>
        <v>1000</v>
      </c>
      <c r="F44" s="13"/>
      <c r="G44" s="13"/>
      <c r="H44" s="13">
        <v>1000</v>
      </c>
      <c r="I44" s="8">
        <v>1000</v>
      </c>
      <c r="J44" s="8"/>
      <c r="K44" s="8"/>
      <c r="L44" s="8"/>
      <c r="M44" s="8"/>
      <c r="N44" s="8"/>
      <c r="O44" s="8"/>
      <c r="P44" s="8"/>
    </row>
    <row r="45" spans="1:16" ht="18" customHeight="1">
      <c r="A45" s="7"/>
      <c r="B45" s="48" t="s">
        <v>106</v>
      </c>
      <c r="C45" s="22" t="s">
        <v>90</v>
      </c>
      <c r="D45" s="8"/>
      <c r="E45" s="8">
        <f t="shared" si="3"/>
        <v>10000</v>
      </c>
      <c r="F45" s="13"/>
      <c r="G45" s="13"/>
      <c r="H45" s="13">
        <v>10000</v>
      </c>
      <c r="I45" s="8">
        <v>10000</v>
      </c>
      <c r="J45" s="8"/>
      <c r="K45" s="8"/>
      <c r="L45" s="8"/>
      <c r="M45" s="8"/>
      <c r="N45" s="8"/>
      <c r="O45" s="8"/>
      <c r="P45" s="8"/>
    </row>
    <row r="46" spans="1:16" ht="18" customHeight="1">
      <c r="A46" s="7"/>
      <c r="B46" s="23" t="s">
        <v>143</v>
      </c>
      <c r="C46" s="24" t="s">
        <v>142</v>
      </c>
      <c r="D46" s="25"/>
      <c r="E46" s="8">
        <f t="shared" si="3"/>
        <v>100</v>
      </c>
      <c r="F46" s="13"/>
      <c r="G46" s="13"/>
      <c r="H46" s="13">
        <v>100</v>
      </c>
      <c r="I46" s="8">
        <v>100</v>
      </c>
      <c r="J46" s="8"/>
      <c r="K46" s="8"/>
      <c r="L46" s="8"/>
      <c r="M46" s="8"/>
      <c r="N46" s="8"/>
      <c r="O46" s="8"/>
      <c r="P46" s="8"/>
    </row>
    <row r="47" spans="1:16" s="2" customFormat="1" ht="18" customHeight="1">
      <c r="A47" s="44">
        <v>5</v>
      </c>
      <c r="B47" s="51" t="s">
        <v>19</v>
      </c>
      <c r="C47" s="50"/>
      <c r="D47" s="26"/>
      <c r="E47" s="51">
        <f aca="true" t="shared" si="7" ref="E47:P47">SUM(E48:E48)</f>
        <v>180</v>
      </c>
      <c r="F47" s="51">
        <f t="shared" si="7"/>
        <v>0</v>
      </c>
      <c r="G47" s="51">
        <f t="shared" si="7"/>
        <v>0</v>
      </c>
      <c r="H47" s="51">
        <f t="shared" si="7"/>
        <v>180</v>
      </c>
      <c r="I47" s="51">
        <f t="shared" si="7"/>
        <v>0</v>
      </c>
      <c r="J47" s="51">
        <f t="shared" si="7"/>
        <v>0</v>
      </c>
      <c r="K47" s="51">
        <f t="shared" si="7"/>
        <v>0</v>
      </c>
      <c r="L47" s="51">
        <f t="shared" si="7"/>
        <v>0</v>
      </c>
      <c r="M47" s="51">
        <f t="shared" si="7"/>
        <v>0</v>
      </c>
      <c r="N47" s="51">
        <f t="shared" si="7"/>
        <v>0</v>
      </c>
      <c r="O47" s="51">
        <f t="shared" si="7"/>
        <v>0</v>
      </c>
      <c r="P47" s="51">
        <f t="shared" si="7"/>
        <v>180</v>
      </c>
    </row>
    <row r="48" spans="1:16" ht="18" customHeight="1">
      <c r="A48" s="7"/>
      <c r="B48" s="13" t="s">
        <v>175</v>
      </c>
      <c r="C48" s="14" t="s">
        <v>10</v>
      </c>
      <c r="D48" s="8" t="s">
        <v>13</v>
      </c>
      <c r="E48" s="8">
        <f t="shared" si="3"/>
        <v>180</v>
      </c>
      <c r="F48" s="13"/>
      <c r="G48" s="13"/>
      <c r="H48" s="13">
        <v>180</v>
      </c>
      <c r="I48" s="8"/>
      <c r="J48" s="8"/>
      <c r="K48" s="8"/>
      <c r="L48" s="8"/>
      <c r="M48" s="8"/>
      <c r="N48" s="8"/>
      <c r="O48" s="8"/>
      <c r="P48" s="8">
        <v>180</v>
      </c>
    </row>
    <row r="49" spans="1:16" s="2" customFormat="1" ht="18" customHeight="1">
      <c r="A49" s="44">
        <v>6</v>
      </c>
      <c r="B49" s="51" t="s">
        <v>20</v>
      </c>
      <c r="C49" s="26"/>
      <c r="D49" s="26"/>
      <c r="E49" s="51">
        <f>SUM(E50)</f>
        <v>230</v>
      </c>
      <c r="F49" s="51">
        <f>SUM(F50)</f>
        <v>0</v>
      </c>
      <c r="G49" s="51">
        <f aca="true" t="shared" si="8" ref="G49:P49">SUM(G50)</f>
        <v>0</v>
      </c>
      <c r="H49" s="51">
        <f t="shared" si="8"/>
        <v>230</v>
      </c>
      <c r="I49" s="51">
        <f t="shared" si="8"/>
        <v>230</v>
      </c>
      <c r="J49" s="51">
        <f t="shared" si="8"/>
        <v>0</v>
      </c>
      <c r="K49" s="51">
        <f t="shared" si="8"/>
        <v>0</v>
      </c>
      <c r="L49" s="51">
        <f t="shared" si="8"/>
        <v>0</v>
      </c>
      <c r="M49" s="51">
        <f t="shared" si="8"/>
        <v>0</v>
      </c>
      <c r="N49" s="51">
        <f t="shared" si="8"/>
        <v>0</v>
      </c>
      <c r="O49" s="51">
        <f t="shared" si="8"/>
        <v>0</v>
      </c>
      <c r="P49" s="51">
        <f t="shared" si="8"/>
        <v>0</v>
      </c>
    </row>
    <row r="50" spans="1:16" ht="32.25" customHeight="1">
      <c r="A50" s="7"/>
      <c r="B50" s="13" t="s">
        <v>176</v>
      </c>
      <c r="C50" s="8" t="s">
        <v>10</v>
      </c>
      <c r="D50" s="8" t="s">
        <v>13</v>
      </c>
      <c r="E50" s="8">
        <f t="shared" si="3"/>
        <v>230</v>
      </c>
      <c r="F50" s="13"/>
      <c r="G50" s="13"/>
      <c r="H50" s="13">
        <v>230</v>
      </c>
      <c r="I50" s="8">
        <v>230</v>
      </c>
      <c r="J50" s="8"/>
      <c r="K50" s="8"/>
      <c r="L50" s="8"/>
      <c r="M50" s="8"/>
      <c r="N50" s="8"/>
      <c r="O50" s="8"/>
      <c r="P50" s="8"/>
    </row>
    <row r="51" spans="1:16" s="2" customFormat="1" ht="18" customHeight="1">
      <c r="A51" s="44">
        <v>7</v>
      </c>
      <c r="B51" s="26" t="s">
        <v>21</v>
      </c>
      <c r="C51" s="26"/>
      <c r="D51" s="26"/>
      <c r="E51" s="51">
        <f>SUM(E52:E63)</f>
        <v>17404</v>
      </c>
      <c r="F51" s="51">
        <f>SUM(F52:F63)</f>
        <v>8500</v>
      </c>
      <c r="G51" s="51">
        <f aca="true" t="shared" si="9" ref="G51:P51">SUM(G52:G63)</f>
        <v>1000</v>
      </c>
      <c r="H51" s="51">
        <f t="shared" si="9"/>
        <v>7904</v>
      </c>
      <c r="I51" s="51">
        <f t="shared" si="9"/>
        <v>0</v>
      </c>
      <c r="J51" s="51">
        <f t="shared" si="9"/>
        <v>0</v>
      </c>
      <c r="K51" s="51">
        <f t="shared" si="9"/>
        <v>0</v>
      </c>
      <c r="L51" s="51">
        <f t="shared" si="9"/>
        <v>0</v>
      </c>
      <c r="M51" s="51">
        <f t="shared" si="9"/>
        <v>7904</v>
      </c>
      <c r="N51" s="51">
        <f t="shared" si="9"/>
        <v>0</v>
      </c>
      <c r="O51" s="51">
        <f t="shared" si="9"/>
        <v>0</v>
      </c>
      <c r="P51" s="51">
        <f t="shared" si="9"/>
        <v>0</v>
      </c>
    </row>
    <row r="52" spans="1:16" ht="18" customHeight="1">
      <c r="A52" s="7"/>
      <c r="B52" s="13" t="s">
        <v>177</v>
      </c>
      <c r="C52" s="8" t="s">
        <v>22</v>
      </c>
      <c r="D52" s="8" t="s">
        <v>23</v>
      </c>
      <c r="E52" s="8">
        <f t="shared" si="3"/>
        <v>1230</v>
      </c>
      <c r="F52" s="13"/>
      <c r="G52" s="13"/>
      <c r="H52" s="13">
        <v>1230</v>
      </c>
      <c r="I52" s="8"/>
      <c r="J52" s="8"/>
      <c r="K52" s="8"/>
      <c r="L52" s="8"/>
      <c r="M52" s="8">
        <v>1230</v>
      </c>
      <c r="N52" s="8"/>
      <c r="O52" s="8"/>
      <c r="P52" s="8"/>
    </row>
    <row r="53" spans="1:16" ht="18" customHeight="1">
      <c r="A53" s="7"/>
      <c r="B53" s="13" t="s">
        <v>178</v>
      </c>
      <c r="C53" s="8" t="s">
        <v>24</v>
      </c>
      <c r="D53" s="8" t="s">
        <v>25</v>
      </c>
      <c r="E53" s="8">
        <f t="shared" si="3"/>
        <v>1400</v>
      </c>
      <c r="F53" s="13"/>
      <c r="G53" s="13"/>
      <c r="H53" s="13">
        <v>1400</v>
      </c>
      <c r="I53" s="8"/>
      <c r="J53" s="8"/>
      <c r="K53" s="8"/>
      <c r="L53" s="8"/>
      <c r="M53" s="8">
        <v>1400</v>
      </c>
      <c r="N53" s="8"/>
      <c r="O53" s="8"/>
      <c r="P53" s="8"/>
    </row>
    <row r="54" spans="1:16" ht="18" customHeight="1">
      <c r="A54" s="7"/>
      <c r="B54" s="13" t="s">
        <v>179</v>
      </c>
      <c r="C54" s="8" t="s">
        <v>24</v>
      </c>
      <c r="D54" s="8" t="s">
        <v>26</v>
      </c>
      <c r="E54" s="8">
        <f t="shared" si="3"/>
        <v>400</v>
      </c>
      <c r="F54" s="13"/>
      <c r="G54" s="13"/>
      <c r="H54" s="13">
        <v>400</v>
      </c>
      <c r="I54" s="8"/>
      <c r="J54" s="8"/>
      <c r="K54" s="8"/>
      <c r="L54" s="8"/>
      <c r="M54" s="8">
        <v>400</v>
      </c>
      <c r="N54" s="8"/>
      <c r="O54" s="8"/>
      <c r="P54" s="8"/>
    </row>
    <row r="55" spans="1:16" ht="18" customHeight="1">
      <c r="A55" s="7"/>
      <c r="B55" s="13" t="s">
        <v>180</v>
      </c>
      <c r="C55" s="8" t="s">
        <v>24</v>
      </c>
      <c r="D55" s="8" t="s">
        <v>26</v>
      </c>
      <c r="E55" s="8">
        <f t="shared" si="3"/>
        <v>350</v>
      </c>
      <c r="F55" s="13"/>
      <c r="G55" s="13"/>
      <c r="H55" s="13">
        <v>350</v>
      </c>
      <c r="I55" s="8"/>
      <c r="J55" s="8"/>
      <c r="K55" s="8"/>
      <c r="L55" s="8"/>
      <c r="M55" s="8">
        <v>350</v>
      </c>
      <c r="N55" s="8"/>
      <c r="O55" s="8"/>
      <c r="P55" s="8"/>
    </row>
    <row r="56" spans="1:16" ht="18" customHeight="1">
      <c r="A56" s="7"/>
      <c r="B56" s="13" t="s">
        <v>181</v>
      </c>
      <c r="C56" s="8" t="s">
        <v>24</v>
      </c>
      <c r="D56" s="8" t="s">
        <v>27</v>
      </c>
      <c r="E56" s="8">
        <f t="shared" si="3"/>
        <v>1124</v>
      </c>
      <c r="F56" s="13"/>
      <c r="G56" s="13"/>
      <c r="H56" s="13">
        <v>1124</v>
      </c>
      <c r="I56" s="8"/>
      <c r="J56" s="8"/>
      <c r="K56" s="8"/>
      <c r="L56" s="8"/>
      <c r="M56" s="8">
        <v>1124</v>
      </c>
      <c r="N56" s="8"/>
      <c r="O56" s="8"/>
      <c r="P56" s="8"/>
    </row>
    <row r="57" spans="1:16" ht="26.25" customHeight="1">
      <c r="A57" s="7"/>
      <c r="B57" s="13" t="s">
        <v>182</v>
      </c>
      <c r="C57" s="8" t="s">
        <v>28</v>
      </c>
      <c r="D57" s="8" t="s">
        <v>26</v>
      </c>
      <c r="E57" s="8">
        <f t="shared" si="3"/>
        <v>1200</v>
      </c>
      <c r="F57" s="13"/>
      <c r="G57" s="13"/>
      <c r="H57" s="13">
        <v>1200</v>
      </c>
      <c r="I57" s="8"/>
      <c r="J57" s="8"/>
      <c r="K57" s="8"/>
      <c r="L57" s="8"/>
      <c r="M57" s="8">
        <v>1200</v>
      </c>
      <c r="N57" s="8"/>
      <c r="O57" s="8"/>
      <c r="P57" s="8"/>
    </row>
    <row r="58" spans="1:16" ht="18" customHeight="1">
      <c r="A58" s="7"/>
      <c r="B58" s="7" t="s">
        <v>65</v>
      </c>
      <c r="C58" s="7" t="s">
        <v>66</v>
      </c>
      <c r="D58" s="7"/>
      <c r="E58" s="8">
        <f t="shared" si="3"/>
        <v>4500</v>
      </c>
      <c r="F58" s="13">
        <v>4500</v>
      </c>
      <c r="G58" s="13"/>
      <c r="H58" s="13"/>
      <c r="I58" s="8"/>
      <c r="J58" s="8"/>
      <c r="K58" s="8"/>
      <c r="L58" s="8"/>
      <c r="M58" s="8"/>
      <c r="N58" s="8"/>
      <c r="O58" s="8"/>
      <c r="P58" s="8"/>
    </row>
    <row r="59" spans="1:16" ht="18" customHeight="1">
      <c r="A59" s="7"/>
      <c r="B59" s="7" t="s">
        <v>67</v>
      </c>
      <c r="C59" s="7" t="s">
        <v>59</v>
      </c>
      <c r="D59" s="7"/>
      <c r="E59" s="8">
        <f t="shared" si="3"/>
        <v>1000</v>
      </c>
      <c r="F59" s="13"/>
      <c r="G59" s="13">
        <v>1000</v>
      </c>
      <c r="H59" s="13"/>
      <c r="I59" s="8"/>
      <c r="J59" s="8"/>
      <c r="K59" s="8"/>
      <c r="L59" s="8"/>
      <c r="M59" s="8"/>
      <c r="N59" s="8"/>
      <c r="O59" s="8"/>
      <c r="P59" s="8"/>
    </row>
    <row r="60" spans="1:16" ht="18" customHeight="1">
      <c r="A60" s="7"/>
      <c r="B60" s="13" t="s">
        <v>101</v>
      </c>
      <c r="C60" s="8" t="s">
        <v>90</v>
      </c>
      <c r="D60" s="8"/>
      <c r="E60" s="8">
        <f t="shared" si="3"/>
        <v>1500</v>
      </c>
      <c r="F60" s="13"/>
      <c r="G60" s="13"/>
      <c r="H60" s="13">
        <v>1500</v>
      </c>
      <c r="I60" s="8"/>
      <c r="J60" s="8"/>
      <c r="K60" s="8"/>
      <c r="L60" s="8"/>
      <c r="M60" s="8">
        <v>1500</v>
      </c>
      <c r="N60" s="8"/>
      <c r="O60" s="8"/>
      <c r="P60" s="8"/>
    </row>
    <row r="61" spans="1:16" ht="18" customHeight="1">
      <c r="A61" s="7"/>
      <c r="B61" s="13" t="s">
        <v>102</v>
      </c>
      <c r="C61" s="8" t="s">
        <v>90</v>
      </c>
      <c r="D61" s="8"/>
      <c r="E61" s="8">
        <f t="shared" si="3"/>
        <v>500</v>
      </c>
      <c r="F61" s="13"/>
      <c r="G61" s="13"/>
      <c r="H61" s="13">
        <v>500</v>
      </c>
      <c r="I61" s="8"/>
      <c r="J61" s="8"/>
      <c r="K61" s="8"/>
      <c r="L61" s="8"/>
      <c r="M61" s="8">
        <v>500</v>
      </c>
      <c r="N61" s="8"/>
      <c r="O61" s="8"/>
      <c r="P61" s="8"/>
    </row>
    <row r="62" spans="1:16" ht="30" customHeight="1">
      <c r="A62" s="7"/>
      <c r="B62" s="13" t="s">
        <v>103</v>
      </c>
      <c r="C62" s="8" t="s">
        <v>90</v>
      </c>
      <c r="D62" s="26"/>
      <c r="E62" s="8">
        <f t="shared" si="3"/>
        <v>200</v>
      </c>
      <c r="F62" s="13"/>
      <c r="G62" s="13"/>
      <c r="H62" s="13">
        <v>200</v>
      </c>
      <c r="I62" s="8"/>
      <c r="J62" s="8"/>
      <c r="K62" s="8"/>
      <c r="L62" s="8"/>
      <c r="M62" s="8">
        <v>200</v>
      </c>
      <c r="N62" s="8"/>
      <c r="O62" s="8"/>
      <c r="P62" s="8"/>
    </row>
    <row r="63" spans="1:16" ht="18" customHeight="1">
      <c r="A63" s="7"/>
      <c r="B63" s="27" t="s">
        <v>134</v>
      </c>
      <c r="C63" s="22" t="s">
        <v>82</v>
      </c>
      <c r="D63" s="28"/>
      <c r="E63" s="8">
        <f t="shared" si="3"/>
        <v>4000</v>
      </c>
      <c r="F63" s="13">
        <v>4000</v>
      </c>
      <c r="G63" s="13"/>
      <c r="H63" s="13"/>
      <c r="I63" s="8"/>
      <c r="J63" s="8"/>
      <c r="K63" s="8"/>
      <c r="L63" s="8"/>
      <c r="M63" s="8"/>
      <c r="N63" s="8"/>
      <c r="O63" s="8"/>
      <c r="P63" s="8"/>
    </row>
    <row r="64" spans="1:16" s="2" customFormat="1" ht="18" customHeight="1">
      <c r="A64" s="44">
        <v>8</v>
      </c>
      <c r="B64" s="26" t="s">
        <v>38</v>
      </c>
      <c r="C64" s="26"/>
      <c r="D64" s="26"/>
      <c r="E64" s="51">
        <f>SUM(E65:E67)</f>
        <v>3575</v>
      </c>
      <c r="F64" s="51">
        <f>SUM(F65:F67)</f>
        <v>0</v>
      </c>
      <c r="G64" s="51">
        <f aca="true" t="shared" si="10" ref="G64:P64">SUM(G65:G67)</f>
        <v>0</v>
      </c>
      <c r="H64" s="51">
        <f t="shared" si="10"/>
        <v>3575</v>
      </c>
      <c r="I64" s="51">
        <f t="shared" si="10"/>
        <v>0</v>
      </c>
      <c r="J64" s="51">
        <f t="shared" si="10"/>
        <v>0</v>
      </c>
      <c r="K64" s="51">
        <f t="shared" si="10"/>
        <v>0</v>
      </c>
      <c r="L64" s="51">
        <f t="shared" si="10"/>
        <v>0</v>
      </c>
      <c r="M64" s="51">
        <f t="shared" si="10"/>
        <v>0</v>
      </c>
      <c r="N64" s="51">
        <f t="shared" si="10"/>
        <v>0</v>
      </c>
      <c r="O64" s="51">
        <f t="shared" si="10"/>
        <v>0</v>
      </c>
      <c r="P64" s="51">
        <f t="shared" si="10"/>
        <v>3575</v>
      </c>
    </row>
    <row r="65" spans="1:16" ht="18" customHeight="1">
      <c r="A65" s="7"/>
      <c r="B65" s="14" t="s">
        <v>183</v>
      </c>
      <c r="C65" s="8" t="s">
        <v>42</v>
      </c>
      <c r="D65" s="8" t="s">
        <v>43</v>
      </c>
      <c r="E65" s="8">
        <f t="shared" si="3"/>
        <v>2000</v>
      </c>
      <c r="F65" s="13"/>
      <c r="G65" s="13"/>
      <c r="H65" s="13">
        <v>2000</v>
      </c>
      <c r="I65" s="8"/>
      <c r="J65" s="8"/>
      <c r="K65" s="8"/>
      <c r="L65" s="8"/>
      <c r="M65" s="8"/>
      <c r="N65" s="8"/>
      <c r="O65" s="8"/>
      <c r="P65" s="8">
        <v>2000</v>
      </c>
    </row>
    <row r="66" spans="1:16" s="34" customFormat="1" ht="18" customHeight="1">
      <c r="A66" s="47"/>
      <c r="B66" s="48" t="s">
        <v>184</v>
      </c>
      <c r="C66" s="48" t="s">
        <v>55</v>
      </c>
      <c r="D66" s="49" t="s">
        <v>51</v>
      </c>
      <c r="E66" s="8">
        <f t="shared" si="3"/>
        <v>1235</v>
      </c>
      <c r="F66" s="13"/>
      <c r="G66" s="13"/>
      <c r="H66" s="13">
        <v>1235</v>
      </c>
      <c r="I66" s="33"/>
      <c r="J66" s="33"/>
      <c r="K66" s="33"/>
      <c r="L66" s="33"/>
      <c r="M66" s="33"/>
      <c r="N66" s="33"/>
      <c r="O66" s="33"/>
      <c r="P66" s="33">
        <v>1235</v>
      </c>
    </row>
    <row r="67" spans="1:16" s="34" customFormat="1" ht="18" customHeight="1">
      <c r="A67" s="39"/>
      <c r="B67" s="23" t="s">
        <v>135</v>
      </c>
      <c r="C67" s="22" t="s">
        <v>82</v>
      </c>
      <c r="D67" s="28"/>
      <c r="E67" s="8">
        <f t="shared" si="3"/>
        <v>340</v>
      </c>
      <c r="F67" s="13"/>
      <c r="G67" s="13"/>
      <c r="H67" s="13">
        <v>340</v>
      </c>
      <c r="I67" s="33"/>
      <c r="J67" s="33"/>
      <c r="K67" s="33"/>
      <c r="L67" s="33"/>
      <c r="M67" s="33"/>
      <c r="N67" s="33"/>
      <c r="O67" s="33"/>
      <c r="P67" s="33">
        <v>340</v>
      </c>
    </row>
    <row r="68" spans="1:16" s="2" customFormat="1" ht="18" customHeight="1">
      <c r="A68" s="44">
        <v>9</v>
      </c>
      <c r="B68" s="26" t="s">
        <v>39</v>
      </c>
      <c r="C68" s="26"/>
      <c r="D68" s="26"/>
      <c r="E68" s="51">
        <f>SUM(E69)</f>
        <v>4000</v>
      </c>
      <c r="F68" s="51">
        <f>SUM(F69)</f>
        <v>0</v>
      </c>
      <c r="G68" s="51">
        <f aca="true" t="shared" si="11" ref="G68:P68">SUM(G69)</f>
        <v>0</v>
      </c>
      <c r="H68" s="51">
        <f t="shared" si="11"/>
        <v>4000</v>
      </c>
      <c r="I68" s="51">
        <f t="shared" si="11"/>
        <v>0</v>
      </c>
      <c r="J68" s="51">
        <f t="shared" si="11"/>
        <v>0</v>
      </c>
      <c r="K68" s="51">
        <f t="shared" si="11"/>
        <v>0</v>
      </c>
      <c r="L68" s="51">
        <f t="shared" si="11"/>
        <v>0</v>
      </c>
      <c r="M68" s="51">
        <f t="shared" si="11"/>
        <v>4000</v>
      </c>
      <c r="N68" s="51">
        <f t="shared" si="11"/>
        <v>0</v>
      </c>
      <c r="O68" s="51">
        <f t="shared" si="11"/>
        <v>0</v>
      </c>
      <c r="P68" s="51">
        <f t="shared" si="11"/>
        <v>0</v>
      </c>
    </row>
    <row r="69" spans="1:16" ht="18" customHeight="1">
      <c r="A69" s="7"/>
      <c r="B69" s="23" t="s">
        <v>185</v>
      </c>
      <c r="C69" s="8" t="s">
        <v>40</v>
      </c>
      <c r="D69" s="8" t="s">
        <v>41</v>
      </c>
      <c r="E69" s="8">
        <f t="shared" si="3"/>
        <v>4000</v>
      </c>
      <c r="F69" s="13"/>
      <c r="G69" s="13"/>
      <c r="H69" s="13">
        <v>4000</v>
      </c>
      <c r="I69" s="8"/>
      <c r="J69" s="8"/>
      <c r="K69" s="8"/>
      <c r="L69" s="8"/>
      <c r="M69" s="8">
        <v>4000</v>
      </c>
      <c r="N69" s="8"/>
      <c r="O69" s="8"/>
      <c r="P69" s="8"/>
    </row>
    <row r="70" spans="1:16" s="2" customFormat="1" ht="18" customHeight="1">
      <c r="A70" s="44">
        <v>10</v>
      </c>
      <c r="B70" s="26" t="s">
        <v>57</v>
      </c>
      <c r="C70" s="26"/>
      <c r="D70" s="26"/>
      <c r="E70" s="51">
        <f>SUM(E71:E74)</f>
        <v>2250</v>
      </c>
      <c r="F70" s="51">
        <f>SUM(F71:F74)</f>
        <v>0</v>
      </c>
      <c r="G70" s="51">
        <f>SUM(G71:G74)</f>
        <v>2000</v>
      </c>
      <c r="H70" s="51">
        <f>SUM(H71:H74)</f>
        <v>250</v>
      </c>
      <c r="I70" s="51">
        <f aca="true" t="shared" si="12" ref="I70:P70">SUM(I71:I74)</f>
        <v>0</v>
      </c>
      <c r="J70" s="51">
        <f t="shared" si="12"/>
        <v>0</v>
      </c>
      <c r="K70" s="51">
        <f t="shared" si="12"/>
        <v>0</v>
      </c>
      <c r="L70" s="51">
        <f t="shared" si="12"/>
        <v>0</v>
      </c>
      <c r="M70" s="51">
        <f t="shared" si="12"/>
        <v>0</v>
      </c>
      <c r="N70" s="51">
        <f t="shared" si="12"/>
        <v>250</v>
      </c>
      <c r="O70" s="51">
        <f t="shared" si="12"/>
        <v>0</v>
      </c>
      <c r="P70" s="51">
        <f t="shared" si="12"/>
        <v>0</v>
      </c>
    </row>
    <row r="71" spans="1:16" ht="18" customHeight="1">
      <c r="A71" s="7"/>
      <c r="B71" s="29" t="s">
        <v>58</v>
      </c>
      <c r="C71" s="8" t="s">
        <v>59</v>
      </c>
      <c r="D71" s="8"/>
      <c r="E71" s="8">
        <f t="shared" si="3"/>
        <v>1500</v>
      </c>
      <c r="F71" s="13"/>
      <c r="G71" s="13">
        <v>1500</v>
      </c>
      <c r="H71" s="13"/>
      <c r="I71" s="8"/>
      <c r="J71" s="8"/>
      <c r="K71" s="8"/>
      <c r="L71" s="8"/>
      <c r="M71" s="8"/>
      <c r="N71" s="8"/>
      <c r="O71" s="8"/>
      <c r="P71" s="8"/>
    </row>
    <row r="72" spans="1:16" ht="18" customHeight="1">
      <c r="A72" s="7"/>
      <c r="B72" s="29" t="s">
        <v>60</v>
      </c>
      <c r="C72" s="8" t="s">
        <v>59</v>
      </c>
      <c r="D72" s="8"/>
      <c r="E72" s="8">
        <f t="shared" si="3"/>
        <v>500</v>
      </c>
      <c r="F72" s="13"/>
      <c r="G72" s="13">
        <v>500</v>
      </c>
      <c r="H72" s="13"/>
      <c r="I72" s="8"/>
      <c r="J72" s="8"/>
      <c r="K72" s="8"/>
      <c r="L72" s="8"/>
      <c r="M72" s="8"/>
      <c r="N72" s="8"/>
      <c r="O72" s="8"/>
      <c r="P72" s="8"/>
    </row>
    <row r="73" spans="1:16" ht="18" customHeight="1">
      <c r="A73" s="7"/>
      <c r="B73" s="27" t="s">
        <v>128</v>
      </c>
      <c r="C73" s="22" t="s">
        <v>82</v>
      </c>
      <c r="D73" s="28"/>
      <c r="E73" s="8">
        <f t="shared" si="3"/>
        <v>150</v>
      </c>
      <c r="F73" s="13"/>
      <c r="G73" s="13"/>
      <c r="H73" s="13">
        <v>150</v>
      </c>
      <c r="I73" s="8"/>
      <c r="J73" s="8"/>
      <c r="K73" s="8"/>
      <c r="L73" s="8"/>
      <c r="M73" s="8"/>
      <c r="N73" s="8">
        <v>150</v>
      </c>
      <c r="O73" s="8"/>
      <c r="P73" s="8"/>
    </row>
    <row r="74" spans="1:16" ht="18" customHeight="1">
      <c r="A74" s="7"/>
      <c r="B74" s="27" t="s">
        <v>130</v>
      </c>
      <c r="C74" s="22" t="s">
        <v>82</v>
      </c>
      <c r="D74" s="28"/>
      <c r="E74" s="8">
        <f t="shared" si="3"/>
        <v>100</v>
      </c>
      <c r="F74" s="13"/>
      <c r="G74" s="13"/>
      <c r="H74" s="13">
        <v>100</v>
      </c>
      <c r="I74" s="8"/>
      <c r="J74" s="8"/>
      <c r="K74" s="8"/>
      <c r="L74" s="8"/>
      <c r="M74" s="8"/>
      <c r="N74" s="8">
        <v>100</v>
      </c>
      <c r="O74" s="8"/>
      <c r="P74" s="8"/>
    </row>
    <row r="75" spans="1:16" s="2" customFormat="1" ht="18" customHeight="1">
      <c r="A75" s="44">
        <v>11</v>
      </c>
      <c r="B75" s="26" t="s">
        <v>61</v>
      </c>
      <c r="C75" s="26"/>
      <c r="D75" s="26"/>
      <c r="E75" s="51">
        <f>SUM(E76:E78)</f>
        <v>5000</v>
      </c>
      <c r="F75" s="51">
        <f>SUM(F76:F78)</f>
        <v>0</v>
      </c>
      <c r="G75" s="51">
        <f aca="true" t="shared" si="13" ref="G75:P75">SUM(G76:G78)</f>
        <v>5000</v>
      </c>
      <c r="H75" s="51">
        <f t="shared" si="13"/>
        <v>0</v>
      </c>
      <c r="I75" s="51">
        <f t="shared" si="13"/>
        <v>0</v>
      </c>
      <c r="J75" s="51">
        <f t="shared" si="13"/>
        <v>0</v>
      </c>
      <c r="K75" s="51">
        <f t="shared" si="13"/>
        <v>0</v>
      </c>
      <c r="L75" s="51">
        <f t="shared" si="13"/>
        <v>0</v>
      </c>
      <c r="M75" s="51">
        <f t="shared" si="13"/>
        <v>0</v>
      </c>
      <c r="N75" s="51">
        <f t="shared" si="13"/>
        <v>0</v>
      </c>
      <c r="O75" s="51">
        <f t="shared" si="13"/>
        <v>0</v>
      </c>
      <c r="P75" s="51">
        <f t="shared" si="13"/>
        <v>0</v>
      </c>
    </row>
    <row r="76" spans="1:16" ht="18" customHeight="1">
      <c r="A76" s="7"/>
      <c r="B76" s="7" t="s">
        <v>62</v>
      </c>
      <c r="C76" s="7" t="s">
        <v>59</v>
      </c>
      <c r="D76" s="7"/>
      <c r="E76" s="8">
        <f t="shared" si="3"/>
        <v>1000</v>
      </c>
      <c r="F76" s="13"/>
      <c r="G76" s="13">
        <v>1000</v>
      </c>
      <c r="H76" s="13"/>
      <c r="I76" s="8"/>
      <c r="J76" s="8"/>
      <c r="K76" s="8"/>
      <c r="L76" s="8"/>
      <c r="M76" s="8"/>
      <c r="N76" s="8"/>
      <c r="O76" s="8"/>
      <c r="P76" s="8"/>
    </row>
    <row r="77" spans="1:16" ht="18" customHeight="1">
      <c r="A77" s="7"/>
      <c r="B77" s="7" t="s">
        <v>63</v>
      </c>
      <c r="C77" s="7" t="s">
        <v>59</v>
      </c>
      <c r="D77" s="7"/>
      <c r="E77" s="8">
        <f t="shared" si="3"/>
        <v>2000</v>
      </c>
      <c r="F77" s="13"/>
      <c r="G77" s="13">
        <v>2000</v>
      </c>
      <c r="H77" s="13"/>
      <c r="I77" s="8"/>
      <c r="J77" s="8"/>
      <c r="K77" s="8"/>
      <c r="L77" s="8"/>
      <c r="M77" s="8"/>
      <c r="N77" s="8"/>
      <c r="O77" s="8"/>
      <c r="P77" s="8"/>
    </row>
    <row r="78" spans="1:16" ht="18" customHeight="1">
      <c r="A78" s="7"/>
      <c r="B78" s="7" t="s">
        <v>64</v>
      </c>
      <c r="C78" s="7" t="s">
        <v>59</v>
      </c>
      <c r="D78" s="7"/>
      <c r="E78" s="8">
        <f aca="true" t="shared" si="14" ref="E78:E113">F78+G78+H78</f>
        <v>2000</v>
      </c>
      <c r="F78" s="13"/>
      <c r="G78" s="13">
        <v>2000</v>
      </c>
      <c r="H78" s="13"/>
      <c r="I78" s="8"/>
      <c r="J78" s="8"/>
      <c r="K78" s="8"/>
      <c r="L78" s="8"/>
      <c r="M78" s="8"/>
      <c r="N78" s="8"/>
      <c r="O78" s="8"/>
      <c r="P78" s="8"/>
    </row>
    <row r="79" spans="1:16" s="2" customFormat="1" ht="18" customHeight="1">
      <c r="A79" s="44">
        <v>12</v>
      </c>
      <c r="B79" s="26" t="s">
        <v>69</v>
      </c>
      <c r="C79" s="26"/>
      <c r="D79" s="26"/>
      <c r="E79" s="51">
        <f>SUM(E80:E91)</f>
        <v>31860</v>
      </c>
      <c r="F79" s="51">
        <f>SUM(F80:F91)</f>
        <v>23960</v>
      </c>
      <c r="G79" s="51">
        <f aca="true" t="shared" si="15" ref="G79:P79">SUM(G80:G91)</f>
        <v>3200</v>
      </c>
      <c r="H79" s="51">
        <f t="shared" si="15"/>
        <v>4700</v>
      </c>
      <c r="I79" s="51">
        <f t="shared" si="15"/>
        <v>0</v>
      </c>
      <c r="J79" s="51">
        <f t="shared" si="15"/>
        <v>0</v>
      </c>
      <c r="K79" s="51">
        <f t="shared" si="15"/>
        <v>0</v>
      </c>
      <c r="L79" s="51">
        <f t="shared" si="15"/>
        <v>0</v>
      </c>
      <c r="M79" s="51">
        <f t="shared" si="15"/>
        <v>4700</v>
      </c>
      <c r="N79" s="51">
        <f t="shared" si="15"/>
        <v>0</v>
      </c>
      <c r="O79" s="51">
        <f t="shared" si="15"/>
        <v>0</v>
      </c>
      <c r="P79" s="51">
        <f t="shared" si="15"/>
        <v>0</v>
      </c>
    </row>
    <row r="80" spans="1:16" ht="18" customHeight="1">
      <c r="A80" s="7"/>
      <c r="B80" s="8" t="s">
        <v>68</v>
      </c>
      <c r="C80" s="8" t="s">
        <v>59</v>
      </c>
      <c r="D80" s="8"/>
      <c r="E80" s="8">
        <f t="shared" si="14"/>
        <v>200</v>
      </c>
      <c r="F80" s="13"/>
      <c r="G80" s="13">
        <v>200</v>
      </c>
      <c r="H80" s="13"/>
      <c r="I80" s="8"/>
      <c r="J80" s="8"/>
      <c r="K80" s="8"/>
      <c r="L80" s="8"/>
      <c r="M80" s="8"/>
      <c r="N80" s="8"/>
      <c r="O80" s="8"/>
      <c r="P80" s="8"/>
    </row>
    <row r="81" spans="1:16" ht="18" customHeight="1">
      <c r="A81" s="7"/>
      <c r="B81" s="8" t="s">
        <v>62</v>
      </c>
      <c r="C81" s="8" t="s">
        <v>59</v>
      </c>
      <c r="D81" s="8"/>
      <c r="E81" s="8">
        <f t="shared" si="14"/>
        <v>3000</v>
      </c>
      <c r="F81" s="13"/>
      <c r="G81" s="13">
        <v>3000</v>
      </c>
      <c r="H81" s="13"/>
      <c r="I81" s="8"/>
      <c r="J81" s="8"/>
      <c r="K81" s="8"/>
      <c r="L81" s="8"/>
      <c r="M81" s="8"/>
      <c r="N81" s="8"/>
      <c r="O81" s="8"/>
      <c r="P81" s="8"/>
    </row>
    <row r="82" spans="1:16" ht="18" customHeight="1">
      <c r="A82" s="7"/>
      <c r="B82" s="27" t="s">
        <v>78</v>
      </c>
      <c r="C82" s="23" t="s">
        <v>81</v>
      </c>
      <c r="D82" s="8"/>
      <c r="E82" s="8">
        <f t="shared" si="14"/>
        <v>500</v>
      </c>
      <c r="F82" s="13"/>
      <c r="G82" s="13"/>
      <c r="H82" s="13">
        <v>500</v>
      </c>
      <c r="I82" s="8"/>
      <c r="J82" s="8"/>
      <c r="K82" s="8"/>
      <c r="L82" s="8"/>
      <c r="M82" s="8">
        <v>500</v>
      </c>
      <c r="N82" s="8"/>
      <c r="O82" s="8"/>
      <c r="P82" s="8"/>
    </row>
    <row r="83" spans="1:16" ht="18" customHeight="1">
      <c r="A83" s="7"/>
      <c r="B83" s="27" t="s">
        <v>79</v>
      </c>
      <c r="C83" s="29" t="s">
        <v>82</v>
      </c>
      <c r="D83" s="8"/>
      <c r="E83" s="8">
        <f t="shared" si="14"/>
        <v>5200</v>
      </c>
      <c r="F83" s="13">
        <v>5200</v>
      </c>
      <c r="G83" s="13"/>
      <c r="H83" s="13"/>
      <c r="I83" s="8"/>
      <c r="J83" s="8"/>
      <c r="K83" s="8"/>
      <c r="L83" s="8"/>
      <c r="M83" s="8"/>
      <c r="N83" s="8"/>
      <c r="O83" s="8"/>
      <c r="P83" s="8"/>
    </row>
    <row r="84" spans="1:16" ht="18" customHeight="1">
      <c r="A84" s="7"/>
      <c r="B84" s="27" t="s">
        <v>79</v>
      </c>
      <c r="C84" s="29" t="s">
        <v>83</v>
      </c>
      <c r="D84" s="8"/>
      <c r="E84" s="8">
        <f t="shared" si="14"/>
        <v>14860</v>
      </c>
      <c r="F84" s="13">
        <v>14860</v>
      </c>
      <c r="G84" s="13"/>
      <c r="H84" s="13"/>
      <c r="I84" s="8"/>
      <c r="J84" s="8"/>
      <c r="K84" s="8"/>
      <c r="L84" s="8"/>
      <c r="M84" s="8"/>
      <c r="N84" s="8"/>
      <c r="O84" s="8"/>
      <c r="P84" s="8"/>
    </row>
    <row r="85" spans="1:16" ht="18" customHeight="1">
      <c r="A85" s="7"/>
      <c r="B85" s="27" t="s">
        <v>79</v>
      </c>
      <c r="C85" s="7" t="s">
        <v>84</v>
      </c>
      <c r="D85" s="8"/>
      <c r="E85" s="8">
        <f t="shared" si="14"/>
        <v>3900</v>
      </c>
      <c r="F85" s="13">
        <v>3900</v>
      </c>
      <c r="G85" s="13"/>
      <c r="H85" s="13"/>
      <c r="I85" s="8"/>
      <c r="J85" s="8"/>
      <c r="K85" s="8"/>
      <c r="L85" s="8"/>
      <c r="M85" s="8"/>
      <c r="N85" s="8"/>
      <c r="O85" s="8"/>
      <c r="P85" s="8"/>
    </row>
    <row r="86" spans="1:16" ht="18" customHeight="1">
      <c r="A86" s="7"/>
      <c r="B86" s="30" t="s">
        <v>80</v>
      </c>
      <c r="C86" s="31" t="s">
        <v>85</v>
      </c>
      <c r="D86" s="8"/>
      <c r="E86" s="8">
        <f t="shared" si="14"/>
        <v>400</v>
      </c>
      <c r="F86" s="13"/>
      <c r="G86" s="13"/>
      <c r="H86" s="13">
        <v>400</v>
      </c>
      <c r="I86" s="8"/>
      <c r="J86" s="8"/>
      <c r="K86" s="8"/>
      <c r="L86" s="8"/>
      <c r="M86" s="8">
        <v>400</v>
      </c>
      <c r="N86" s="8"/>
      <c r="O86" s="8"/>
      <c r="P86" s="8"/>
    </row>
    <row r="87" spans="1:16" ht="18" customHeight="1">
      <c r="A87" s="7"/>
      <c r="B87" s="7" t="s">
        <v>93</v>
      </c>
      <c r="C87" s="7" t="s">
        <v>98</v>
      </c>
      <c r="D87" s="7"/>
      <c r="E87" s="8">
        <f t="shared" si="14"/>
        <v>1000</v>
      </c>
      <c r="F87" s="13"/>
      <c r="G87" s="13"/>
      <c r="H87" s="13">
        <v>1000</v>
      </c>
      <c r="I87" s="8"/>
      <c r="J87" s="8"/>
      <c r="K87" s="8"/>
      <c r="L87" s="8"/>
      <c r="M87" s="8">
        <v>1000</v>
      </c>
      <c r="N87" s="8"/>
      <c r="O87" s="8"/>
      <c r="P87" s="8"/>
    </row>
    <row r="88" spans="1:16" ht="18" customHeight="1">
      <c r="A88" s="7"/>
      <c r="B88" s="7" t="s">
        <v>94</v>
      </c>
      <c r="C88" s="7" t="s">
        <v>99</v>
      </c>
      <c r="D88" s="7"/>
      <c r="E88" s="8">
        <f t="shared" si="14"/>
        <v>1400</v>
      </c>
      <c r="F88" s="13"/>
      <c r="G88" s="13"/>
      <c r="H88" s="13">
        <v>1400</v>
      </c>
      <c r="I88" s="8"/>
      <c r="J88" s="8"/>
      <c r="K88" s="8"/>
      <c r="L88" s="8"/>
      <c r="M88" s="8">
        <v>1400</v>
      </c>
      <c r="N88" s="8"/>
      <c r="O88" s="8"/>
      <c r="P88" s="8"/>
    </row>
    <row r="89" spans="1:16" ht="18" customHeight="1">
      <c r="A89" s="7"/>
      <c r="B89" s="7" t="s">
        <v>95</v>
      </c>
      <c r="C89" s="7" t="s">
        <v>92</v>
      </c>
      <c r="D89" s="7"/>
      <c r="E89" s="8">
        <f t="shared" si="14"/>
        <v>1000</v>
      </c>
      <c r="F89" s="13"/>
      <c r="G89" s="13"/>
      <c r="H89" s="13">
        <v>1000</v>
      </c>
      <c r="I89" s="8"/>
      <c r="J89" s="8"/>
      <c r="K89" s="8"/>
      <c r="L89" s="8"/>
      <c r="M89" s="8">
        <v>1000</v>
      </c>
      <c r="N89" s="8"/>
      <c r="O89" s="8"/>
      <c r="P89" s="8"/>
    </row>
    <row r="90" spans="1:16" ht="18" customHeight="1">
      <c r="A90" s="7"/>
      <c r="B90" s="7" t="s">
        <v>96</v>
      </c>
      <c r="C90" s="7" t="s">
        <v>91</v>
      </c>
      <c r="D90" s="7"/>
      <c r="E90" s="8">
        <f t="shared" si="14"/>
        <v>200</v>
      </c>
      <c r="F90" s="13"/>
      <c r="G90" s="13"/>
      <c r="H90" s="13">
        <v>200</v>
      </c>
      <c r="I90" s="8"/>
      <c r="J90" s="8"/>
      <c r="K90" s="8"/>
      <c r="L90" s="8"/>
      <c r="M90" s="8">
        <v>200</v>
      </c>
      <c r="N90" s="8"/>
      <c r="O90" s="8"/>
      <c r="P90" s="8"/>
    </row>
    <row r="91" spans="1:16" ht="18" customHeight="1">
      <c r="A91" s="7"/>
      <c r="B91" s="7" t="s">
        <v>97</v>
      </c>
      <c r="C91" s="7" t="s">
        <v>91</v>
      </c>
      <c r="D91" s="7"/>
      <c r="E91" s="8">
        <f t="shared" si="14"/>
        <v>200</v>
      </c>
      <c r="F91" s="13"/>
      <c r="G91" s="13"/>
      <c r="H91" s="13">
        <v>200</v>
      </c>
      <c r="I91" s="8"/>
      <c r="J91" s="8"/>
      <c r="K91" s="8"/>
      <c r="L91" s="8"/>
      <c r="M91" s="8">
        <v>200</v>
      </c>
      <c r="N91" s="8"/>
      <c r="O91" s="8"/>
      <c r="P91" s="8"/>
    </row>
    <row r="92" spans="1:16" s="2" customFormat="1" ht="18" customHeight="1">
      <c r="A92" s="44">
        <v>13</v>
      </c>
      <c r="B92" s="26" t="s">
        <v>70</v>
      </c>
      <c r="C92" s="26"/>
      <c r="D92" s="26"/>
      <c r="E92" s="51">
        <f>SUM(E93:E95)</f>
        <v>17050</v>
      </c>
      <c r="F92" s="51">
        <f>SUM(F93:F95)</f>
        <v>7000</v>
      </c>
      <c r="G92" s="51">
        <f aca="true" t="shared" si="16" ref="G92:P92">SUM(G93:G95)</f>
        <v>10000</v>
      </c>
      <c r="H92" s="51">
        <f t="shared" si="16"/>
        <v>50</v>
      </c>
      <c r="I92" s="51">
        <f t="shared" si="16"/>
        <v>0</v>
      </c>
      <c r="J92" s="51">
        <f t="shared" si="16"/>
        <v>0</v>
      </c>
      <c r="K92" s="51">
        <f t="shared" si="16"/>
        <v>0</v>
      </c>
      <c r="L92" s="51">
        <f t="shared" si="16"/>
        <v>0</v>
      </c>
      <c r="M92" s="51">
        <f t="shared" si="16"/>
        <v>0</v>
      </c>
      <c r="N92" s="51">
        <f t="shared" si="16"/>
        <v>0</v>
      </c>
      <c r="O92" s="51">
        <f t="shared" si="16"/>
        <v>0</v>
      </c>
      <c r="P92" s="51">
        <f t="shared" si="16"/>
        <v>50</v>
      </c>
    </row>
    <row r="93" spans="1:16" ht="18" customHeight="1">
      <c r="A93" s="7"/>
      <c r="B93" s="8" t="s">
        <v>71</v>
      </c>
      <c r="C93" s="8" t="s">
        <v>59</v>
      </c>
      <c r="D93" s="8"/>
      <c r="E93" s="8">
        <f t="shared" si="14"/>
        <v>10000</v>
      </c>
      <c r="F93" s="13"/>
      <c r="G93" s="13">
        <v>10000</v>
      </c>
      <c r="H93" s="13"/>
      <c r="I93" s="8"/>
      <c r="J93" s="8"/>
      <c r="K93" s="8"/>
      <c r="L93" s="8"/>
      <c r="M93" s="8"/>
      <c r="N93" s="8"/>
      <c r="O93" s="8"/>
      <c r="P93" s="8"/>
    </row>
    <row r="94" spans="1:238" ht="18" customHeight="1">
      <c r="A94" s="27"/>
      <c r="B94" s="7" t="s">
        <v>100</v>
      </c>
      <c r="C94" s="7" t="s">
        <v>90</v>
      </c>
      <c r="D94" s="7"/>
      <c r="E94" s="8">
        <f t="shared" si="14"/>
        <v>50</v>
      </c>
      <c r="F94" s="13"/>
      <c r="G94" s="13"/>
      <c r="H94" s="13">
        <v>50</v>
      </c>
      <c r="I94" s="14"/>
      <c r="J94" s="14"/>
      <c r="K94" s="14"/>
      <c r="L94" s="14"/>
      <c r="M94" s="14"/>
      <c r="N94" s="14"/>
      <c r="O94" s="14"/>
      <c r="P94" s="14">
        <v>50</v>
      </c>
      <c r="Q94" s="32"/>
      <c r="R94" s="27"/>
      <c r="S94" s="27"/>
      <c r="T94" s="27"/>
      <c r="U94" s="27"/>
      <c r="V94" s="27"/>
      <c r="W94" s="27"/>
      <c r="X94" s="27"/>
      <c r="Y94" s="27"/>
      <c r="Z94" s="27"/>
      <c r="AA94" s="27"/>
      <c r="AB94" s="27"/>
      <c r="AC94" s="27"/>
      <c r="AD94" s="27"/>
      <c r="AE94" s="27"/>
      <c r="AF94" s="27"/>
      <c r="AG94" s="27"/>
      <c r="AH94" s="27"/>
      <c r="AI94" s="27" t="s">
        <v>100</v>
      </c>
      <c r="AJ94" s="27" t="s">
        <v>100</v>
      </c>
      <c r="AK94" s="27" t="s">
        <v>100</v>
      </c>
      <c r="AL94" s="27" t="s">
        <v>100</v>
      </c>
      <c r="AM94" s="27" t="s">
        <v>100</v>
      </c>
      <c r="AN94" s="27" t="s">
        <v>100</v>
      </c>
      <c r="AO94" s="27" t="s">
        <v>100</v>
      </c>
      <c r="AP94" s="27" t="s">
        <v>100</v>
      </c>
      <c r="AQ94" s="27" t="s">
        <v>100</v>
      </c>
      <c r="AR94" s="27" t="s">
        <v>100</v>
      </c>
      <c r="AS94" s="27" t="s">
        <v>100</v>
      </c>
      <c r="AT94" s="27" t="s">
        <v>100</v>
      </c>
      <c r="AU94" s="27" t="s">
        <v>100</v>
      </c>
      <c r="AV94" s="27" t="s">
        <v>100</v>
      </c>
      <c r="AW94" s="27" t="s">
        <v>100</v>
      </c>
      <c r="AX94" s="27" t="s">
        <v>100</v>
      </c>
      <c r="AY94" s="27" t="s">
        <v>100</v>
      </c>
      <c r="AZ94" s="27" t="s">
        <v>100</v>
      </c>
      <c r="BA94" s="27" t="s">
        <v>100</v>
      </c>
      <c r="BB94" s="27" t="s">
        <v>100</v>
      </c>
      <c r="BC94" s="27" t="s">
        <v>100</v>
      </c>
      <c r="BD94" s="27" t="s">
        <v>100</v>
      </c>
      <c r="BE94" s="27" t="s">
        <v>100</v>
      </c>
      <c r="BF94" s="27" t="s">
        <v>100</v>
      </c>
      <c r="BG94" s="27" t="s">
        <v>100</v>
      </c>
      <c r="BH94" s="27" t="s">
        <v>100</v>
      </c>
      <c r="BI94" s="27" t="s">
        <v>100</v>
      </c>
      <c r="BJ94" s="27" t="s">
        <v>100</v>
      </c>
      <c r="BK94" s="27" t="s">
        <v>100</v>
      </c>
      <c r="BL94" s="27" t="s">
        <v>100</v>
      </c>
      <c r="BM94" s="27" t="s">
        <v>100</v>
      </c>
      <c r="BN94" s="27" t="s">
        <v>100</v>
      </c>
      <c r="BO94" s="27" t="s">
        <v>100</v>
      </c>
      <c r="BP94" s="27" t="s">
        <v>100</v>
      </c>
      <c r="BQ94" s="27" t="s">
        <v>100</v>
      </c>
      <c r="BR94" s="27" t="s">
        <v>100</v>
      </c>
      <c r="BS94" s="27" t="s">
        <v>100</v>
      </c>
      <c r="BT94" s="27" t="s">
        <v>100</v>
      </c>
      <c r="BU94" s="27" t="s">
        <v>100</v>
      </c>
      <c r="BV94" s="27" t="s">
        <v>100</v>
      </c>
      <c r="BW94" s="27" t="s">
        <v>100</v>
      </c>
      <c r="BX94" s="27" t="s">
        <v>100</v>
      </c>
      <c r="BY94" s="27" t="s">
        <v>100</v>
      </c>
      <c r="BZ94" s="27" t="s">
        <v>100</v>
      </c>
      <c r="CA94" s="27" t="s">
        <v>100</v>
      </c>
      <c r="CB94" s="27" t="s">
        <v>100</v>
      </c>
      <c r="CC94" s="27" t="s">
        <v>100</v>
      </c>
      <c r="CD94" s="27" t="s">
        <v>100</v>
      </c>
      <c r="CE94" s="27" t="s">
        <v>100</v>
      </c>
      <c r="CF94" s="27" t="s">
        <v>100</v>
      </c>
      <c r="CG94" s="27" t="s">
        <v>100</v>
      </c>
      <c r="CH94" s="27" t="s">
        <v>100</v>
      </c>
      <c r="CI94" s="27" t="s">
        <v>100</v>
      </c>
      <c r="CJ94" s="27" t="s">
        <v>100</v>
      </c>
      <c r="CK94" s="27" t="s">
        <v>100</v>
      </c>
      <c r="CL94" s="27" t="s">
        <v>100</v>
      </c>
      <c r="CM94" s="27" t="s">
        <v>100</v>
      </c>
      <c r="CN94" s="27" t="s">
        <v>100</v>
      </c>
      <c r="CO94" s="27" t="s">
        <v>100</v>
      </c>
      <c r="CP94" s="27" t="s">
        <v>100</v>
      </c>
      <c r="CQ94" s="27" t="s">
        <v>100</v>
      </c>
      <c r="CR94" s="27" t="s">
        <v>100</v>
      </c>
      <c r="CS94" s="27" t="s">
        <v>100</v>
      </c>
      <c r="CT94" s="27" t="s">
        <v>100</v>
      </c>
      <c r="CU94" s="27" t="s">
        <v>100</v>
      </c>
      <c r="CV94" s="27" t="s">
        <v>100</v>
      </c>
      <c r="CW94" s="27" t="s">
        <v>100</v>
      </c>
      <c r="CX94" s="27" t="s">
        <v>100</v>
      </c>
      <c r="CY94" s="27" t="s">
        <v>100</v>
      </c>
      <c r="CZ94" s="27" t="s">
        <v>100</v>
      </c>
      <c r="DA94" s="27" t="s">
        <v>100</v>
      </c>
      <c r="DB94" s="27" t="s">
        <v>100</v>
      </c>
      <c r="DC94" s="27" t="s">
        <v>100</v>
      </c>
      <c r="DD94" s="27" t="s">
        <v>100</v>
      </c>
      <c r="DE94" s="27" t="s">
        <v>100</v>
      </c>
      <c r="DF94" s="27" t="s">
        <v>100</v>
      </c>
      <c r="DG94" s="27" t="s">
        <v>100</v>
      </c>
      <c r="DH94" s="27" t="s">
        <v>100</v>
      </c>
      <c r="DI94" s="27" t="s">
        <v>100</v>
      </c>
      <c r="DJ94" s="27" t="s">
        <v>100</v>
      </c>
      <c r="DK94" s="27" t="s">
        <v>100</v>
      </c>
      <c r="DL94" s="27" t="s">
        <v>100</v>
      </c>
      <c r="DM94" s="27" t="s">
        <v>100</v>
      </c>
      <c r="DN94" s="27" t="s">
        <v>100</v>
      </c>
      <c r="DO94" s="27" t="s">
        <v>100</v>
      </c>
      <c r="DP94" s="27" t="s">
        <v>100</v>
      </c>
      <c r="DQ94" s="27" t="s">
        <v>100</v>
      </c>
      <c r="DR94" s="27" t="s">
        <v>100</v>
      </c>
      <c r="DS94" s="27" t="s">
        <v>100</v>
      </c>
      <c r="DT94" s="27" t="s">
        <v>100</v>
      </c>
      <c r="DU94" s="27" t="s">
        <v>100</v>
      </c>
      <c r="DV94" s="27" t="s">
        <v>100</v>
      </c>
      <c r="DW94" s="27" t="s">
        <v>100</v>
      </c>
      <c r="DX94" s="27" t="s">
        <v>100</v>
      </c>
      <c r="DY94" s="27" t="s">
        <v>100</v>
      </c>
      <c r="DZ94" s="27" t="s">
        <v>100</v>
      </c>
      <c r="EA94" s="27" t="s">
        <v>100</v>
      </c>
      <c r="EB94" s="27" t="s">
        <v>100</v>
      </c>
      <c r="EC94" s="27" t="s">
        <v>100</v>
      </c>
      <c r="ED94" s="27" t="s">
        <v>100</v>
      </c>
      <c r="EE94" s="27" t="s">
        <v>100</v>
      </c>
      <c r="EF94" s="27" t="s">
        <v>100</v>
      </c>
      <c r="EG94" s="27" t="s">
        <v>100</v>
      </c>
      <c r="EH94" s="27" t="s">
        <v>100</v>
      </c>
      <c r="EI94" s="27" t="s">
        <v>100</v>
      </c>
      <c r="EJ94" s="27" t="s">
        <v>100</v>
      </c>
      <c r="EK94" s="27" t="s">
        <v>100</v>
      </c>
      <c r="EL94" s="27" t="s">
        <v>100</v>
      </c>
      <c r="EM94" s="27" t="s">
        <v>100</v>
      </c>
      <c r="EN94" s="27" t="s">
        <v>100</v>
      </c>
      <c r="EO94" s="27" t="s">
        <v>100</v>
      </c>
      <c r="EP94" s="27" t="s">
        <v>100</v>
      </c>
      <c r="EQ94" s="27" t="s">
        <v>100</v>
      </c>
      <c r="ER94" s="27" t="s">
        <v>100</v>
      </c>
      <c r="ES94" s="27" t="s">
        <v>100</v>
      </c>
      <c r="ET94" s="27" t="s">
        <v>100</v>
      </c>
      <c r="EU94" s="27" t="s">
        <v>100</v>
      </c>
      <c r="EV94" s="27" t="s">
        <v>100</v>
      </c>
      <c r="EW94" s="27" t="s">
        <v>100</v>
      </c>
      <c r="EX94" s="27" t="s">
        <v>100</v>
      </c>
      <c r="EY94" s="27" t="s">
        <v>100</v>
      </c>
      <c r="EZ94" s="27" t="s">
        <v>100</v>
      </c>
      <c r="FA94" s="27" t="s">
        <v>100</v>
      </c>
      <c r="FB94" s="27" t="s">
        <v>100</v>
      </c>
      <c r="FC94" s="27" t="s">
        <v>100</v>
      </c>
      <c r="FD94" s="27" t="s">
        <v>100</v>
      </c>
      <c r="FE94" s="27" t="s">
        <v>100</v>
      </c>
      <c r="FF94" s="27" t="s">
        <v>100</v>
      </c>
      <c r="FG94" s="27" t="s">
        <v>100</v>
      </c>
      <c r="FH94" s="27" t="s">
        <v>100</v>
      </c>
      <c r="FI94" s="27" t="s">
        <v>100</v>
      </c>
      <c r="FJ94" s="27" t="s">
        <v>100</v>
      </c>
      <c r="FK94" s="27" t="s">
        <v>100</v>
      </c>
      <c r="FL94" s="27" t="s">
        <v>100</v>
      </c>
      <c r="FM94" s="27" t="s">
        <v>100</v>
      </c>
      <c r="FN94" s="27" t="s">
        <v>100</v>
      </c>
      <c r="FO94" s="27" t="s">
        <v>100</v>
      </c>
      <c r="FP94" s="27" t="s">
        <v>100</v>
      </c>
      <c r="FQ94" s="27" t="s">
        <v>100</v>
      </c>
      <c r="FR94" s="27" t="s">
        <v>100</v>
      </c>
      <c r="FS94" s="27" t="s">
        <v>100</v>
      </c>
      <c r="FT94" s="27" t="s">
        <v>100</v>
      </c>
      <c r="FU94" s="27" t="s">
        <v>100</v>
      </c>
      <c r="FV94" s="27" t="s">
        <v>100</v>
      </c>
      <c r="FW94" s="27" t="s">
        <v>100</v>
      </c>
      <c r="FX94" s="27" t="s">
        <v>100</v>
      </c>
      <c r="FY94" s="27" t="s">
        <v>100</v>
      </c>
      <c r="FZ94" s="27" t="s">
        <v>100</v>
      </c>
      <c r="GA94" s="27" t="s">
        <v>100</v>
      </c>
      <c r="GB94" s="27" t="s">
        <v>100</v>
      </c>
      <c r="GC94" s="27" t="s">
        <v>100</v>
      </c>
      <c r="GD94" s="27" t="s">
        <v>100</v>
      </c>
      <c r="GE94" s="27" t="s">
        <v>100</v>
      </c>
      <c r="GF94" s="27" t="s">
        <v>100</v>
      </c>
      <c r="GG94" s="27" t="s">
        <v>100</v>
      </c>
      <c r="GH94" s="27" t="s">
        <v>100</v>
      </c>
      <c r="GI94" s="27" t="s">
        <v>100</v>
      </c>
      <c r="GJ94" s="27" t="s">
        <v>100</v>
      </c>
      <c r="GK94" s="27" t="s">
        <v>100</v>
      </c>
      <c r="GL94" s="27" t="s">
        <v>100</v>
      </c>
      <c r="GM94" s="27" t="s">
        <v>100</v>
      </c>
      <c r="GN94" s="27" t="s">
        <v>100</v>
      </c>
      <c r="GO94" s="27" t="s">
        <v>100</v>
      </c>
      <c r="GP94" s="27" t="s">
        <v>100</v>
      </c>
      <c r="GQ94" s="27" t="s">
        <v>100</v>
      </c>
      <c r="GR94" s="27" t="s">
        <v>100</v>
      </c>
      <c r="GS94" s="27" t="s">
        <v>100</v>
      </c>
      <c r="GT94" s="27" t="s">
        <v>100</v>
      </c>
      <c r="GU94" s="27" t="s">
        <v>100</v>
      </c>
      <c r="GV94" s="27" t="s">
        <v>100</v>
      </c>
      <c r="GW94" s="27" t="s">
        <v>100</v>
      </c>
      <c r="GX94" s="27" t="s">
        <v>100</v>
      </c>
      <c r="GY94" s="27" t="s">
        <v>100</v>
      </c>
      <c r="GZ94" s="27" t="s">
        <v>100</v>
      </c>
      <c r="HA94" s="27" t="s">
        <v>100</v>
      </c>
      <c r="HB94" s="27" t="s">
        <v>100</v>
      </c>
      <c r="HC94" s="27" t="s">
        <v>100</v>
      </c>
      <c r="HD94" s="27" t="s">
        <v>100</v>
      </c>
      <c r="HE94" s="27" t="s">
        <v>100</v>
      </c>
      <c r="HF94" s="27" t="s">
        <v>100</v>
      </c>
      <c r="HG94" s="27" t="s">
        <v>100</v>
      </c>
      <c r="HH94" s="27" t="s">
        <v>100</v>
      </c>
      <c r="HI94" s="27" t="s">
        <v>100</v>
      </c>
      <c r="HJ94" s="27" t="s">
        <v>100</v>
      </c>
      <c r="HK94" s="27" t="s">
        <v>100</v>
      </c>
      <c r="HL94" s="27" t="s">
        <v>100</v>
      </c>
      <c r="HM94" s="27" t="s">
        <v>100</v>
      </c>
      <c r="HN94" s="27" t="s">
        <v>100</v>
      </c>
      <c r="HO94" s="27" t="s">
        <v>100</v>
      </c>
      <c r="HP94" s="27" t="s">
        <v>100</v>
      </c>
      <c r="HQ94" s="27" t="s">
        <v>100</v>
      </c>
      <c r="HR94" s="27" t="s">
        <v>100</v>
      </c>
      <c r="HS94" s="27" t="s">
        <v>100</v>
      </c>
      <c r="HT94" s="27" t="s">
        <v>100</v>
      </c>
      <c r="HU94" s="27" t="s">
        <v>100</v>
      </c>
      <c r="HV94" s="27" t="s">
        <v>100</v>
      </c>
      <c r="HW94" s="27" t="s">
        <v>100</v>
      </c>
      <c r="HX94" s="27" t="s">
        <v>100</v>
      </c>
      <c r="HY94" s="27" t="s">
        <v>100</v>
      </c>
      <c r="HZ94" s="27" t="s">
        <v>100</v>
      </c>
      <c r="IA94" s="27" t="s">
        <v>100</v>
      </c>
      <c r="IB94" s="27" t="s">
        <v>100</v>
      </c>
      <c r="IC94" s="27" t="s">
        <v>100</v>
      </c>
      <c r="ID94" s="27" t="s">
        <v>100</v>
      </c>
    </row>
    <row r="95" spans="1:238" ht="18" customHeight="1">
      <c r="A95" s="27"/>
      <c r="B95" s="7" t="s">
        <v>157</v>
      </c>
      <c r="C95" s="7" t="s">
        <v>84</v>
      </c>
      <c r="D95" s="27"/>
      <c r="E95" s="8">
        <f t="shared" si="14"/>
        <v>7000</v>
      </c>
      <c r="F95" s="13">
        <v>7000</v>
      </c>
      <c r="G95" s="13"/>
      <c r="H95" s="13"/>
      <c r="I95" s="14"/>
      <c r="J95" s="14"/>
      <c r="K95" s="14"/>
      <c r="L95" s="14"/>
      <c r="M95" s="14"/>
      <c r="N95" s="14"/>
      <c r="O95" s="14"/>
      <c r="P95" s="14"/>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row>
    <row r="96" spans="1:238" s="2" customFormat="1" ht="18" customHeight="1">
      <c r="A96" s="44">
        <v>14</v>
      </c>
      <c r="B96" s="26" t="s">
        <v>133</v>
      </c>
      <c r="C96" s="53"/>
      <c r="D96" s="43"/>
      <c r="E96" s="51">
        <f>E97</f>
        <v>1500</v>
      </c>
      <c r="F96" s="51">
        <f>F97</f>
        <v>1500</v>
      </c>
      <c r="G96" s="51">
        <f aca="true" t="shared" si="17" ref="G96:P96">G97</f>
        <v>0</v>
      </c>
      <c r="H96" s="51">
        <f t="shared" si="17"/>
        <v>0</v>
      </c>
      <c r="I96" s="51">
        <f t="shared" si="17"/>
        <v>0</v>
      </c>
      <c r="J96" s="51">
        <f t="shared" si="17"/>
        <v>0</v>
      </c>
      <c r="K96" s="51">
        <f t="shared" si="17"/>
        <v>0</v>
      </c>
      <c r="L96" s="51">
        <f t="shared" si="17"/>
        <v>0</v>
      </c>
      <c r="M96" s="51">
        <f t="shared" si="17"/>
        <v>0</v>
      </c>
      <c r="N96" s="51">
        <f t="shared" si="17"/>
        <v>0</v>
      </c>
      <c r="O96" s="51">
        <f t="shared" si="17"/>
        <v>0</v>
      </c>
      <c r="P96" s="51">
        <f t="shared" si="17"/>
        <v>0</v>
      </c>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c r="HL96" s="54"/>
      <c r="HM96" s="54"/>
      <c r="HN96" s="54"/>
      <c r="HO96" s="54"/>
      <c r="HP96" s="54"/>
      <c r="HQ96" s="54"/>
      <c r="HR96" s="54"/>
      <c r="HS96" s="54"/>
      <c r="HT96" s="54"/>
      <c r="HU96" s="54"/>
      <c r="HV96" s="54"/>
      <c r="HW96" s="54"/>
      <c r="HX96" s="54"/>
      <c r="HY96" s="54"/>
      <c r="HZ96" s="54"/>
      <c r="IA96" s="54"/>
      <c r="IB96" s="54"/>
      <c r="IC96" s="54"/>
      <c r="ID96" s="54"/>
    </row>
    <row r="97" spans="1:238" ht="18" customHeight="1">
      <c r="A97" s="7"/>
      <c r="B97" s="15" t="s">
        <v>132</v>
      </c>
      <c r="C97" s="27" t="s">
        <v>82</v>
      </c>
      <c r="D97" s="28"/>
      <c r="E97" s="8">
        <f t="shared" si="14"/>
        <v>1500</v>
      </c>
      <c r="F97" s="13">
        <v>1500</v>
      </c>
      <c r="G97" s="13"/>
      <c r="H97" s="13"/>
      <c r="I97" s="14"/>
      <c r="J97" s="14"/>
      <c r="K97" s="14"/>
      <c r="L97" s="14"/>
      <c r="M97" s="14"/>
      <c r="N97" s="14"/>
      <c r="O97" s="14"/>
      <c r="P97" s="14"/>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c r="HN97" s="52"/>
      <c r="HO97" s="52"/>
      <c r="HP97" s="52"/>
      <c r="HQ97" s="52"/>
      <c r="HR97" s="52"/>
      <c r="HS97" s="52"/>
      <c r="HT97" s="52"/>
      <c r="HU97" s="52"/>
      <c r="HV97" s="52"/>
      <c r="HW97" s="52"/>
      <c r="HX97" s="52"/>
      <c r="HY97" s="52"/>
      <c r="HZ97" s="52"/>
      <c r="IA97" s="52"/>
      <c r="IB97" s="52"/>
      <c r="IC97" s="52"/>
      <c r="ID97" s="52"/>
    </row>
    <row r="98" spans="1:16" s="2" customFormat="1" ht="18" customHeight="1">
      <c r="A98" s="44">
        <v>15</v>
      </c>
      <c r="B98" s="26" t="s">
        <v>72</v>
      </c>
      <c r="C98" s="26"/>
      <c r="D98" s="26"/>
      <c r="E98" s="51">
        <f>E99</f>
        <v>200</v>
      </c>
      <c r="F98" s="51">
        <f>F99</f>
        <v>0</v>
      </c>
      <c r="G98" s="51">
        <f aca="true" t="shared" si="18" ref="G98:P98">G99</f>
        <v>200</v>
      </c>
      <c r="H98" s="51">
        <f t="shared" si="18"/>
        <v>0</v>
      </c>
      <c r="I98" s="51">
        <f t="shared" si="18"/>
        <v>0</v>
      </c>
      <c r="J98" s="51">
        <f t="shared" si="18"/>
        <v>0</v>
      </c>
      <c r="K98" s="51">
        <f t="shared" si="18"/>
        <v>0</v>
      </c>
      <c r="L98" s="51">
        <f t="shared" si="18"/>
        <v>0</v>
      </c>
      <c r="M98" s="51">
        <f t="shared" si="18"/>
        <v>0</v>
      </c>
      <c r="N98" s="51">
        <f t="shared" si="18"/>
        <v>0</v>
      </c>
      <c r="O98" s="51">
        <f t="shared" si="18"/>
        <v>0</v>
      </c>
      <c r="P98" s="51">
        <f t="shared" si="18"/>
        <v>0</v>
      </c>
    </row>
    <row r="99" spans="1:16" ht="18" customHeight="1">
      <c r="A99" s="7"/>
      <c r="B99" s="8" t="s">
        <v>73</v>
      </c>
      <c r="C99" s="8" t="s">
        <v>59</v>
      </c>
      <c r="D99" s="8"/>
      <c r="E99" s="8">
        <f t="shared" si="14"/>
        <v>200</v>
      </c>
      <c r="F99" s="13"/>
      <c r="G99" s="13">
        <v>200</v>
      </c>
      <c r="H99" s="13"/>
      <c r="I99" s="8"/>
      <c r="J99" s="8"/>
      <c r="K99" s="8"/>
      <c r="L99" s="8"/>
      <c r="M99" s="8"/>
      <c r="N99" s="8"/>
      <c r="O99" s="8"/>
      <c r="P99" s="8"/>
    </row>
    <row r="100" spans="1:16" s="2" customFormat="1" ht="18" customHeight="1">
      <c r="A100" s="44">
        <v>16</v>
      </c>
      <c r="B100" s="26" t="s">
        <v>139</v>
      </c>
      <c r="C100" s="26"/>
      <c r="D100" s="26"/>
      <c r="E100" s="51">
        <f>E101</f>
        <v>1500</v>
      </c>
      <c r="F100" s="51">
        <f>F101</f>
        <v>0</v>
      </c>
      <c r="G100" s="51">
        <f aca="true" t="shared" si="19" ref="G100:P100">G101</f>
        <v>1500</v>
      </c>
      <c r="H100" s="51">
        <f t="shared" si="19"/>
        <v>0</v>
      </c>
      <c r="I100" s="51">
        <f t="shared" si="19"/>
        <v>0</v>
      </c>
      <c r="J100" s="51">
        <f t="shared" si="19"/>
        <v>0</v>
      </c>
      <c r="K100" s="51">
        <f t="shared" si="19"/>
        <v>0</v>
      </c>
      <c r="L100" s="51">
        <f t="shared" si="19"/>
        <v>0</v>
      </c>
      <c r="M100" s="51">
        <f t="shared" si="19"/>
        <v>0</v>
      </c>
      <c r="N100" s="51">
        <f t="shared" si="19"/>
        <v>0</v>
      </c>
      <c r="O100" s="51">
        <f t="shared" si="19"/>
        <v>0</v>
      </c>
      <c r="P100" s="51">
        <f t="shared" si="19"/>
        <v>0</v>
      </c>
    </row>
    <row r="101" spans="1:16" ht="18" customHeight="1">
      <c r="A101" s="7"/>
      <c r="B101" s="27" t="s">
        <v>141</v>
      </c>
      <c r="C101" s="22" t="s">
        <v>140</v>
      </c>
      <c r="D101" s="28"/>
      <c r="E101" s="8">
        <f t="shared" si="14"/>
        <v>1500</v>
      </c>
      <c r="F101" s="13"/>
      <c r="G101" s="13">
        <v>1500</v>
      </c>
      <c r="H101" s="13"/>
      <c r="I101" s="8"/>
      <c r="J101" s="8"/>
      <c r="K101" s="8"/>
      <c r="L101" s="8"/>
      <c r="M101" s="8"/>
      <c r="N101" s="8"/>
      <c r="O101" s="8"/>
      <c r="P101" s="8"/>
    </row>
    <row r="102" spans="1:16" s="38" customFormat="1" ht="18" customHeight="1">
      <c r="A102" s="55">
        <v>17</v>
      </c>
      <c r="B102" s="47" t="s">
        <v>54</v>
      </c>
      <c r="C102" s="35"/>
      <c r="D102" s="35"/>
      <c r="E102" s="51">
        <f>SUM(E103:E104)</f>
        <v>1059</v>
      </c>
      <c r="F102" s="51">
        <f>SUM(F103:F104)</f>
        <v>0</v>
      </c>
      <c r="G102" s="51">
        <f aca="true" t="shared" si="20" ref="G102:P102">SUM(G103:G104)</f>
        <v>0</v>
      </c>
      <c r="H102" s="51">
        <f t="shared" si="20"/>
        <v>1059</v>
      </c>
      <c r="I102" s="51">
        <f t="shared" si="20"/>
        <v>0</v>
      </c>
      <c r="J102" s="51">
        <f t="shared" si="20"/>
        <v>0</v>
      </c>
      <c r="K102" s="51">
        <f t="shared" si="20"/>
        <v>0</v>
      </c>
      <c r="L102" s="51">
        <f t="shared" si="20"/>
        <v>0</v>
      </c>
      <c r="M102" s="51">
        <f t="shared" si="20"/>
        <v>0</v>
      </c>
      <c r="N102" s="51">
        <f t="shared" si="20"/>
        <v>0</v>
      </c>
      <c r="O102" s="51">
        <f t="shared" si="20"/>
        <v>0</v>
      </c>
      <c r="P102" s="51">
        <f t="shared" si="20"/>
        <v>1059</v>
      </c>
    </row>
    <row r="103" spans="1:16" ht="18" customHeight="1">
      <c r="A103" s="7"/>
      <c r="B103" s="8" t="s">
        <v>186</v>
      </c>
      <c r="C103" s="48" t="s">
        <v>55</v>
      </c>
      <c r="D103" s="56" t="s">
        <v>26</v>
      </c>
      <c r="E103" s="8">
        <f t="shared" si="14"/>
        <v>879</v>
      </c>
      <c r="F103" s="13"/>
      <c r="G103" s="13"/>
      <c r="H103" s="13">
        <v>879</v>
      </c>
      <c r="I103" s="8"/>
      <c r="J103" s="8"/>
      <c r="K103" s="8"/>
      <c r="L103" s="8"/>
      <c r="M103" s="8"/>
      <c r="N103" s="8"/>
      <c r="O103" s="8"/>
      <c r="P103" s="8">
        <v>879</v>
      </c>
    </row>
    <row r="104" spans="1:16" ht="18" customHeight="1">
      <c r="A104" s="7"/>
      <c r="B104" s="27" t="s">
        <v>129</v>
      </c>
      <c r="C104" s="22" t="s">
        <v>82</v>
      </c>
      <c r="D104" s="28"/>
      <c r="E104" s="8">
        <f t="shared" si="14"/>
        <v>180</v>
      </c>
      <c r="F104" s="13"/>
      <c r="G104" s="13"/>
      <c r="H104" s="13">
        <v>180</v>
      </c>
      <c r="I104" s="8"/>
      <c r="J104" s="8"/>
      <c r="K104" s="8"/>
      <c r="L104" s="8"/>
      <c r="M104" s="8"/>
      <c r="N104" s="8"/>
      <c r="O104" s="8"/>
      <c r="P104" s="8">
        <v>180</v>
      </c>
    </row>
    <row r="105" spans="1:16" s="2" customFormat="1" ht="18" customHeight="1">
      <c r="A105" s="44">
        <v>18</v>
      </c>
      <c r="B105" s="26" t="s">
        <v>136</v>
      </c>
      <c r="C105" s="47"/>
      <c r="D105" s="57"/>
      <c r="E105" s="51">
        <f>E106</f>
        <v>340</v>
      </c>
      <c r="F105" s="51">
        <f>F106</f>
        <v>0</v>
      </c>
      <c r="G105" s="51">
        <f aca="true" t="shared" si="21" ref="G105:P105">G106</f>
        <v>0</v>
      </c>
      <c r="H105" s="51">
        <f t="shared" si="21"/>
        <v>340</v>
      </c>
      <c r="I105" s="51">
        <f t="shared" si="21"/>
        <v>0</v>
      </c>
      <c r="J105" s="51">
        <f t="shared" si="21"/>
        <v>0</v>
      </c>
      <c r="K105" s="51">
        <f t="shared" si="21"/>
        <v>0</v>
      </c>
      <c r="L105" s="51">
        <f t="shared" si="21"/>
        <v>0</v>
      </c>
      <c r="M105" s="51">
        <f t="shared" si="21"/>
        <v>0</v>
      </c>
      <c r="N105" s="51">
        <f t="shared" si="21"/>
        <v>0</v>
      </c>
      <c r="O105" s="51">
        <f t="shared" si="21"/>
        <v>0</v>
      </c>
      <c r="P105" s="51">
        <f t="shared" si="21"/>
        <v>340</v>
      </c>
    </row>
    <row r="106" spans="1:16" ht="18" customHeight="1">
      <c r="A106" s="7"/>
      <c r="B106" s="23" t="s">
        <v>135</v>
      </c>
      <c r="C106" s="22" t="s">
        <v>82</v>
      </c>
      <c r="D106" s="28"/>
      <c r="E106" s="8">
        <f t="shared" si="14"/>
        <v>340</v>
      </c>
      <c r="F106" s="13"/>
      <c r="G106" s="13"/>
      <c r="H106" s="13">
        <v>340</v>
      </c>
      <c r="I106" s="8"/>
      <c r="J106" s="8"/>
      <c r="K106" s="8"/>
      <c r="L106" s="8"/>
      <c r="M106" s="8"/>
      <c r="N106" s="8"/>
      <c r="O106" s="8"/>
      <c r="P106" s="8">
        <v>340</v>
      </c>
    </row>
    <row r="107" spans="1:16" s="2" customFormat="1" ht="18" customHeight="1">
      <c r="A107" s="44">
        <v>19</v>
      </c>
      <c r="B107" s="26" t="s">
        <v>137</v>
      </c>
      <c r="C107" s="47"/>
      <c r="D107" s="57"/>
      <c r="E107" s="51">
        <f>E108</f>
        <v>240</v>
      </c>
      <c r="F107" s="51">
        <f>F108</f>
        <v>0</v>
      </c>
      <c r="G107" s="51">
        <f aca="true" t="shared" si="22" ref="G107:P107">G108</f>
        <v>0</v>
      </c>
      <c r="H107" s="51">
        <f t="shared" si="22"/>
        <v>240</v>
      </c>
      <c r="I107" s="51">
        <f t="shared" si="22"/>
        <v>0</v>
      </c>
      <c r="J107" s="51">
        <f t="shared" si="22"/>
        <v>0</v>
      </c>
      <c r="K107" s="51">
        <f t="shared" si="22"/>
        <v>0</v>
      </c>
      <c r="L107" s="51">
        <f t="shared" si="22"/>
        <v>0</v>
      </c>
      <c r="M107" s="51">
        <f t="shared" si="22"/>
        <v>0</v>
      </c>
      <c r="N107" s="51">
        <f t="shared" si="22"/>
        <v>0</v>
      </c>
      <c r="O107" s="51">
        <f t="shared" si="22"/>
        <v>0</v>
      </c>
      <c r="P107" s="51">
        <f t="shared" si="22"/>
        <v>240</v>
      </c>
    </row>
    <row r="108" spans="1:16" ht="18" customHeight="1">
      <c r="A108" s="7"/>
      <c r="B108" s="27" t="s">
        <v>135</v>
      </c>
      <c r="C108" s="22" t="s">
        <v>82</v>
      </c>
      <c r="D108" s="28"/>
      <c r="E108" s="8">
        <f t="shared" si="14"/>
        <v>240</v>
      </c>
      <c r="F108" s="13"/>
      <c r="G108" s="13"/>
      <c r="H108" s="13">
        <v>240</v>
      </c>
      <c r="I108" s="8"/>
      <c r="J108" s="8"/>
      <c r="K108" s="8"/>
      <c r="L108" s="8"/>
      <c r="M108" s="8"/>
      <c r="N108" s="8"/>
      <c r="O108" s="8"/>
      <c r="P108" s="8">
        <v>240</v>
      </c>
    </row>
    <row r="109" spans="1:16" s="2" customFormat="1" ht="18" customHeight="1">
      <c r="A109" s="44">
        <v>20</v>
      </c>
      <c r="B109" s="26" t="s">
        <v>138</v>
      </c>
      <c r="C109" s="47"/>
      <c r="D109" s="57"/>
      <c r="E109" s="51">
        <f>E110</f>
        <v>680</v>
      </c>
      <c r="F109" s="51">
        <f>F110</f>
        <v>0</v>
      </c>
      <c r="G109" s="51">
        <f aca="true" t="shared" si="23" ref="G109:P109">G110</f>
        <v>0</v>
      </c>
      <c r="H109" s="51">
        <f t="shared" si="23"/>
        <v>680</v>
      </c>
      <c r="I109" s="51">
        <f t="shared" si="23"/>
        <v>0</v>
      </c>
      <c r="J109" s="51">
        <f t="shared" si="23"/>
        <v>0</v>
      </c>
      <c r="K109" s="51">
        <f t="shared" si="23"/>
        <v>0</v>
      </c>
      <c r="L109" s="51">
        <f t="shared" si="23"/>
        <v>0</v>
      </c>
      <c r="M109" s="51">
        <f t="shared" si="23"/>
        <v>0</v>
      </c>
      <c r="N109" s="51">
        <f t="shared" si="23"/>
        <v>0</v>
      </c>
      <c r="O109" s="51">
        <f t="shared" si="23"/>
        <v>0</v>
      </c>
      <c r="P109" s="51">
        <f t="shared" si="23"/>
        <v>680</v>
      </c>
    </row>
    <row r="110" spans="1:16" ht="18" customHeight="1">
      <c r="A110" s="7"/>
      <c r="B110" s="27" t="s">
        <v>135</v>
      </c>
      <c r="C110" s="22" t="s">
        <v>82</v>
      </c>
      <c r="D110" s="28"/>
      <c r="E110" s="8">
        <f t="shared" si="14"/>
        <v>680</v>
      </c>
      <c r="F110" s="13"/>
      <c r="G110" s="13"/>
      <c r="H110" s="13">
        <v>680</v>
      </c>
      <c r="I110" s="8"/>
      <c r="J110" s="8"/>
      <c r="K110" s="8"/>
      <c r="L110" s="8"/>
      <c r="M110" s="8"/>
      <c r="N110" s="8"/>
      <c r="O110" s="8"/>
      <c r="P110" s="8">
        <v>680</v>
      </c>
    </row>
    <row r="111" spans="1:16" s="2" customFormat="1" ht="18" customHeight="1">
      <c r="A111" s="44">
        <v>21</v>
      </c>
      <c r="B111" s="26" t="s">
        <v>108</v>
      </c>
      <c r="C111" s="47"/>
      <c r="D111" s="57"/>
      <c r="E111" s="51">
        <f>SUM(E112:E113)</f>
        <v>380</v>
      </c>
      <c r="F111" s="51">
        <f>SUM(F112:F113)</f>
        <v>0</v>
      </c>
      <c r="G111" s="51">
        <f aca="true" t="shared" si="24" ref="G111:P111">SUM(G112:G113)</f>
        <v>0</v>
      </c>
      <c r="H111" s="51">
        <f t="shared" si="24"/>
        <v>380</v>
      </c>
      <c r="I111" s="51">
        <f t="shared" si="24"/>
        <v>0</v>
      </c>
      <c r="J111" s="51">
        <f t="shared" si="24"/>
        <v>0</v>
      </c>
      <c r="K111" s="51">
        <f t="shared" si="24"/>
        <v>0</v>
      </c>
      <c r="L111" s="51">
        <f t="shared" si="24"/>
        <v>0</v>
      </c>
      <c r="M111" s="51">
        <f t="shared" si="24"/>
        <v>0</v>
      </c>
      <c r="N111" s="51">
        <f t="shared" si="24"/>
        <v>0</v>
      </c>
      <c r="O111" s="51">
        <f t="shared" si="24"/>
        <v>0</v>
      </c>
      <c r="P111" s="51">
        <f t="shared" si="24"/>
        <v>380</v>
      </c>
    </row>
    <row r="112" spans="1:16" ht="18" customHeight="1">
      <c r="A112" s="7"/>
      <c r="B112" s="8" t="s">
        <v>109</v>
      </c>
      <c r="C112" s="48"/>
      <c r="D112" s="56"/>
      <c r="E112" s="8">
        <f t="shared" si="14"/>
        <v>100</v>
      </c>
      <c r="F112" s="13"/>
      <c r="G112" s="13"/>
      <c r="H112" s="13">
        <v>100</v>
      </c>
      <c r="I112" s="8"/>
      <c r="J112" s="8"/>
      <c r="K112" s="8"/>
      <c r="L112" s="8"/>
      <c r="M112" s="8"/>
      <c r="N112" s="8"/>
      <c r="O112" s="8"/>
      <c r="P112" s="8">
        <v>100</v>
      </c>
    </row>
    <row r="113" spans="1:16" ht="18" customHeight="1">
      <c r="A113" s="7"/>
      <c r="B113" s="8" t="s">
        <v>131</v>
      </c>
      <c r="C113" s="22" t="s">
        <v>82</v>
      </c>
      <c r="D113" s="28"/>
      <c r="E113" s="8">
        <f t="shared" si="14"/>
        <v>280</v>
      </c>
      <c r="F113" s="13"/>
      <c r="G113" s="13"/>
      <c r="H113" s="13">
        <v>280</v>
      </c>
      <c r="I113" s="8"/>
      <c r="J113" s="8"/>
      <c r="K113" s="8"/>
      <c r="L113" s="8"/>
      <c r="M113" s="8"/>
      <c r="N113" s="8"/>
      <c r="O113" s="8"/>
      <c r="P113" s="8">
        <v>280</v>
      </c>
    </row>
    <row r="114" spans="1:16" s="2" customFormat="1" ht="18" customHeight="1">
      <c r="A114" s="44"/>
      <c r="B114" s="26" t="s">
        <v>7</v>
      </c>
      <c r="C114" s="26"/>
      <c r="D114" s="26"/>
      <c r="E114" s="51">
        <f>E115+E118+E122+E124+E126+E129+E131+E133+E135+E138+E140+E142+E144+E146+E148+E151+E153+E155+E157+E159</f>
        <v>11045</v>
      </c>
      <c r="F114" s="51">
        <f>F115+F118+F122+F124+F126+F129+F131+F133+F135+F138+F140+F142+F144+F146+F148+F151+F153+F155+F157+F159</f>
        <v>6845</v>
      </c>
      <c r="G114" s="51">
        <f>G115+G118+G122+G124+G126+G129+G131+G133+G135+G138+G140+G142+G144+G146+G148+G151+G153+G155+G157+G159</f>
        <v>540</v>
      </c>
      <c r="H114" s="51">
        <f>H115+H118+H122+H124+H126+H129+H131+H133+H135+H138+H140+H142+H144+H146+H148+H151+H153+H155+H157+H159</f>
        <v>2710</v>
      </c>
      <c r="I114" s="51">
        <f aca="true" t="shared" si="25" ref="I114:P114">I115+I118+I122+I124+I126+I129+I131+I133+I135+I138+I140+I142+I144+I146+I148+I151+I153+I155+I157+I159</f>
        <v>630</v>
      </c>
      <c r="J114" s="51">
        <f t="shared" si="25"/>
        <v>0</v>
      </c>
      <c r="K114" s="51">
        <f t="shared" si="25"/>
        <v>440</v>
      </c>
      <c r="L114" s="51">
        <f t="shared" si="25"/>
        <v>0</v>
      </c>
      <c r="M114" s="51">
        <f t="shared" si="25"/>
        <v>1160</v>
      </c>
      <c r="N114" s="51">
        <f t="shared" si="25"/>
        <v>0</v>
      </c>
      <c r="O114" s="51">
        <f t="shared" si="25"/>
        <v>670</v>
      </c>
      <c r="P114" s="51">
        <f t="shared" si="25"/>
        <v>760</v>
      </c>
    </row>
    <row r="115" spans="1:16" s="2" customFormat="1" ht="18" customHeight="1">
      <c r="A115" s="44">
        <v>1</v>
      </c>
      <c r="B115" s="26" t="s">
        <v>29</v>
      </c>
      <c r="C115" s="26"/>
      <c r="D115" s="26"/>
      <c r="E115" s="51">
        <f>SUM(E116:E117)</f>
        <v>300</v>
      </c>
      <c r="F115" s="51">
        <f>SUM(F116:F117)</f>
        <v>0</v>
      </c>
      <c r="G115" s="51">
        <f>SUM(G116:G117)</f>
        <v>0</v>
      </c>
      <c r="H115" s="51">
        <f>SUM(H116:H117)</f>
        <v>300</v>
      </c>
      <c r="I115" s="51">
        <f aca="true" t="shared" si="26" ref="I115:P115">SUM(I116:I117)</f>
        <v>280</v>
      </c>
      <c r="J115" s="51">
        <f t="shared" si="26"/>
        <v>0</v>
      </c>
      <c r="K115" s="51">
        <f t="shared" si="26"/>
        <v>0</v>
      </c>
      <c r="L115" s="51">
        <f t="shared" si="26"/>
        <v>0</v>
      </c>
      <c r="M115" s="51">
        <f t="shared" si="26"/>
        <v>20</v>
      </c>
      <c r="N115" s="51">
        <f t="shared" si="26"/>
        <v>0</v>
      </c>
      <c r="O115" s="51">
        <f t="shared" si="26"/>
        <v>0</v>
      </c>
      <c r="P115" s="51">
        <f t="shared" si="26"/>
        <v>0</v>
      </c>
    </row>
    <row r="116" spans="1:16" ht="18" customHeight="1">
      <c r="A116" s="7"/>
      <c r="B116" s="8" t="s">
        <v>187</v>
      </c>
      <c r="C116" s="8" t="s">
        <v>17</v>
      </c>
      <c r="D116" s="8" t="s">
        <v>13</v>
      </c>
      <c r="E116" s="8">
        <f>F116+G116+H116</f>
        <v>280</v>
      </c>
      <c r="F116" s="13"/>
      <c r="G116" s="13"/>
      <c r="H116" s="13">
        <v>280</v>
      </c>
      <c r="I116" s="8">
        <v>280</v>
      </c>
      <c r="J116" s="8"/>
      <c r="K116" s="8"/>
      <c r="L116" s="8"/>
      <c r="M116" s="8"/>
      <c r="N116" s="8"/>
      <c r="O116" s="8"/>
      <c r="P116" s="8"/>
    </row>
    <row r="117" spans="1:16" s="34" customFormat="1" ht="18" customHeight="1">
      <c r="A117" s="27"/>
      <c r="B117" s="8" t="s">
        <v>110</v>
      </c>
      <c r="C117" s="8" t="s">
        <v>92</v>
      </c>
      <c r="D117" s="8"/>
      <c r="E117" s="8">
        <f>F117+G117+H117</f>
        <v>20</v>
      </c>
      <c r="F117" s="13"/>
      <c r="G117" s="13"/>
      <c r="H117" s="13">
        <v>20</v>
      </c>
      <c r="I117" s="33"/>
      <c r="J117" s="33"/>
      <c r="K117" s="33"/>
      <c r="L117" s="33"/>
      <c r="M117" s="33">
        <v>20</v>
      </c>
      <c r="N117" s="33"/>
      <c r="O117" s="33"/>
      <c r="P117" s="33"/>
    </row>
    <row r="118" spans="1:16" s="2" customFormat="1" ht="18" customHeight="1">
      <c r="A118" s="44">
        <v>2</v>
      </c>
      <c r="B118" s="26" t="s">
        <v>30</v>
      </c>
      <c r="C118" s="44"/>
      <c r="D118" s="44"/>
      <c r="E118" s="51">
        <f>SUM(E119:E121)</f>
        <v>1000</v>
      </c>
      <c r="F118" s="51">
        <f>SUM(F119:F121)</f>
        <v>0</v>
      </c>
      <c r="G118" s="51">
        <f aca="true" t="shared" si="27" ref="G118:P118">SUM(G119:G121)</f>
        <v>150</v>
      </c>
      <c r="H118" s="51">
        <f t="shared" si="27"/>
        <v>850</v>
      </c>
      <c r="I118" s="51">
        <f t="shared" si="27"/>
        <v>350</v>
      </c>
      <c r="J118" s="51">
        <f t="shared" si="27"/>
        <v>0</v>
      </c>
      <c r="K118" s="51">
        <f t="shared" si="27"/>
        <v>0</v>
      </c>
      <c r="L118" s="51">
        <f t="shared" si="27"/>
        <v>0</v>
      </c>
      <c r="M118" s="51">
        <f t="shared" si="27"/>
        <v>500</v>
      </c>
      <c r="N118" s="51">
        <f t="shared" si="27"/>
        <v>0</v>
      </c>
      <c r="O118" s="51">
        <f t="shared" si="27"/>
        <v>0</v>
      </c>
      <c r="P118" s="51">
        <f t="shared" si="27"/>
        <v>0</v>
      </c>
    </row>
    <row r="119" spans="1:16" ht="18" customHeight="1">
      <c r="A119" s="7"/>
      <c r="B119" s="13" t="s">
        <v>188</v>
      </c>
      <c r="C119" s="8" t="s">
        <v>17</v>
      </c>
      <c r="D119" s="8" t="s">
        <v>13</v>
      </c>
      <c r="E119" s="8">
        <f>F119+G119+H119</f>
        <v>350</v>
      </c>
      <c r="F119" s="13"/>
      <c r="G119" s="13"/>
      <c r="H119" s="13">
        <v>350</v>
      </c>
      <c r="I119" s="8">
        <v>350</v>
      </c>
      <c r="J119" s="8"/>
      <c r="K119" s="8"/>
      <c r="L119" s="8"/>
      <c r="M119" s="8"/>
      <c r="N119" s="8"/>
      <c r="O119" s="8"/>
      <c r="P119" s="8"/>
    </row>
    <row r="120" spans="1:16" s="38" customFormat="1" ht="18" customHeight="1">
      <c r="A120" s="35"/>
      <c r="B120" s="13" t="s">
        <v>113</v>
      </c>
      <c r="C120" s="31"/>
      <c r="D120" s="36"/>
      <c r="E120" s="8">
        <f>F120+G120+H120</f>
        <v>150</v>
      </c>
      <c r="F120" s="13"/>
      <c r="G120" s="13">
        <v>150</v>
      </c>
      <c r="H120" s="13"/>
      <c r="I120" s="37"/>
      <c r="J120" s="37"/>
      <c r="K120" s="37"/>
      <c r="L120" s="37"/>
      <c r="M120" s="37"/>
      <c r="N120" s="37"/>
      <c r="O120" s="37"/>
      <c r="P120" s="37"/>
    </row>
    <row r="121" spans="1:16" ht="18" customHeight="1">
      <c r="A121" s="7"/>
      <c r="B121" s="7" t="s">
        <v>154</v>
      </c>
      <c r="C121" s="7" t="s">
        <v>86</v>
      </c>
      <c r="D121" s="7"/>
      <c r="E121" s="8">
        <f>F121+G121+H121</f>
        <v>500</v>
      </c>
      <c r="F121" s="13"/>
      <c r="G121" s="13"/>
      <c r="H121" s="13">
        <v>500</v>
      </c>
      <c r="I121" s="8"/>
      <c r="J121" s="8"/>
      <c r="K121" s="8"/>
      <c r="L121" s="8"/>
      <c r="M121" s="8">
        <v>500</v>
      </c>
      <c r="N121" s="8"/>
      <c r="O121" s="8"/>
      <c r="P121" s="8"/>
    </row>
    <row r="122" spans="1:16" s="38" customFormat="1" ht="18" customHeight="1">
      <c r="A122" s="35">
        <v>3</v>
      </c>
      <c r="B122" s="26" t="s">
        <v>114</v>
      </c>
      <c r="C122" s="40"/>
      <c r="D122" s="36"/>
      <c r="E122" s="51">
        <f>SUM(E123)</f>
        <v>100</v>
      </c>
      <c r="F122" s="51">
        <f>SUM(F123)</f>
        <v>0</v>
      </c>
      <c r="G122" s="51">
        <f aca="true" t="shared" si="28" ref="G122:P122">SUM(G123)</f>
        <v>100</v>
      </c>
      <c r="H122" s="51">
        <f t="shared" si="28"/>
        <v>0</v>
      </c>
      <c r="I122" s="51">
        <f t="shared" si="28"/>
        <v>0</v>
      </c>
      <c r="J122" s="51">
        <f t="shared" si="28"/>
        <v>0</v>
      </c>
      <c r="K122" s="51">
        <f t="shared" si="28"/>
        <v>0</v>
      </c>
      <c r="L122" s="51">
        <f t="shared" si="28"/>
        <v>0</v>
      </c>
      <c r="M122" s="51">
        <f t="shared" si="28"/>
        <v>0</v>
      </c>
      <c r="N122" s="51">
        <f t="shared" si="28"/>
        <v>0</v>
      </c>
      <c r="O122" s="51">
        <f t="shared" si="28"/>
        <v>0</v>
      </c>
      <c r="P122" s="51">
        <f t="shared" si="28"/>
        <v>0</v>
      </c>
    </row>
    <row r="123" spans="1:16" s="34" customFormat="1" ht="18" customHeight="1">
      <c r="A123" s="39"/>
      <c r="B123" s="13" t="s">
        <v>115</v>
      </c>
      <c r="C123" s="40"/>
      <c r="D123" s="41"/>
      <c r="E123" s="8">
        <f>F123+G123+H123</f>
        <v>100</v>
      </c>
      <c r="F123" s="13"/>
      <c r="G123" s="13">
        <v>100</v>
      </c>
      <c r="H123" s="13"/>
      <c r="I123" s="33"/>
      <c r="J123" s="33"/>
      <c r="K123" s="33"/>
      <c r="L123" s="33"/>
      <c r="M123" s="33"/>
      <c r="N123" s="33"/>
      <c r="O123" s="33"/>
      <c r="P123" s="33"/>
    </row>
    <row r="124" spans="1:16" s="38" customFormat="1" ht="18" customHeight="1">
      <c r="A124" s="35">
        <v>4</v>
      </c>
      <c r="B124" s="26" t="s">
        <v>116</v>
      </c>
      <c r="C124" s="40"/>
      <c r="D124" s="36"/>
      <c r="E124" s="51">
        <f>E125</f>
        <v>100</v>
      </c>
      <c r="F124" s="51">
        <f>F125</f>
        <v>0</v>
      </c>
      <c r="G124" s="51">
        <f aca="true" t="shared" si="29" ref="G124:P124">G125</f>
        <v>100</v>
      </c>
      <c r="H124" s="51">
        <f t="shared" si="29"/>
        <v>0</v>
      </c>
      <c r="I124" s="51">
        <f t="shared" si="29"/>
        <v>0</v>
      </c>
      <c r="J124" s="51">
        <f t="shared" si="29"/>
        <v>0</v>
      </c>
      <c r="K124" s="51">
        <f t="shared" si="29"/>
        <v>0</v>
      </c>
      <c r="L124" s="51">
        <f t="shared" si="29"/>
        <v>0</v>
      </c>
      <c r="M124" s="51">
        <f t="shared" si="29"/>
        <v>0</v>
      </c>
      <c r="N124" s="51">
        <f t="shared" si="29"/>
        <v>0</v>
      </c>
      <c r="O124" s="51">
        <f t="shared" si="29"/>
        <v>0</v>
      </c>
      <c r="P124" s="51">
        <f t="shared" si="29"/>
        <v>0</v>
      </c>
    </row>
    <row r="125" spans="1:16" s="38" customFormat="1" ht="18" customHeight="1">
      <c r="A125" s="35"/>
      <c r="B125" s="13" t="s">
        <v>117</v>
      </c>
      <c r="C125" s="40"/>
      <c r="D125" s="36"/>
      <c r="E125" s="8">
        <f>F125+G125+H125</f>
        <v>100</v>
      </c>
      <c r="F125" s="13"/>
      <c r="G125" s="13">
        <v>100</v>
      </c>
      <c r="H125" s="13"/>
      <c r="I125" s="37"/>
      <c r="J125" s="37"/>
      <c r="K125" s="37"/>
      <c r="L125" s="37"/>
      <c r="M125" s="37"/>
      <c r="N125" s="37"/>
      <c r="O125" s="37"/>
      <c r="P125" s="37"/>
    </row>
    <row r="126" spans="1:16" s="2" customFormat="1" ht="18" customHeight="1">
      <c r="A126" s="44">
        <v>5</v>
      </c>
      <c r="B126" s="26" t="s">
        <v>31</v>
      </c>
      <c r="C126" s="26"/>
      <c r="D126" s="26"/>
      <c r="E126" s="51">
        <f>SUM(E127:E128)</f>
        <v>290</v>
      </c>
      <c r="F126" s="51">
        <f>SUM(F127:F128)</f>
        <v>0</v>
      </c>
      <c r="G126" s="51">
        <f aca="true" t="shared" si="30" ref="G126:P126">SUM(G127:G128)</f>
        <v>0</v>
      </c>
      <c r="H126" s="51">
        <f t="shared" si="30"/>
        <v>290</v>
      </c>
      <c r="I126" s="51">
        <f t="shared" si="30"/>
        <v>0</v>
      </c>
      <c r="J126" s="51">
        <f t="shared" si="30"/>
        <v>0</v>
      </c>
      <c r="K126" s="51">
        <f t="shared" si="30"/>
        <v>240</v>
      </c>
      <c r="L126" s="51">
        <f t="shared" si="30"/>
        <v>0</v>
      </c>
      <c r="M126" s="51">
        <f t="shared" si="30"/>
        <v>50</v>
      </c>
      <c r="N126" s="51">
        <f t="shared" si="30"/>
        <v>0</v>
      </c>
      <c r="O126" s="51">
        <f t="shared" si="30"/>
        <v>0</v>
      </c>
      <c r="P126" s="51">
        <f t="shared" si="30"/>
        <v>0</v>
      </c>
    </row>
    <row r="127" spans="1:16" ht="18" customHeight="1">
      <c r="A127" s="7"/>
      <c r="B127" s="8" t="s">
        <v>203</v>
      </c>
      <c r="C127" s="8" t="s">
        <v>17</v>
      </c>
      <c r="D127" s="8" t="s">
        <v>13</v>
      </c>
      <c r="E127" s="8">
        <f>F127+G127+H127</f>
        <v>240</v>
      </c>
      <c r="F127" s="13"/>
      <c r="G127" s="13"/>
      <c r="H127" s="13">
        <v>240</v>
      </c>
      <c r="I127" s="8"/>
      <c r="J127" s="8"/>
      <c r="K127" s="8">
        <v>240</v>
      </c>
      <c r="L127" s="8"/>
      <c r="M127" s="8"/>
      <c r="N127" s="8"/>
      <c r="O127" s="8"/>
      <c r="P127" s="8"/>
    </row>
    <row r="128" spans="1:16" ht="18" customHeight="1">
      <c r="A128" s="7"/>
      <c r="B128" s="11" t="s">
        <v>145</v>
      </c>
      <c r="C128" s="42" t="s">
        <v>144</v>
      </c>
      <c r="D128" s="43"/>
      <c r="E128" s="8">
        <f>F128+G128+H128</f>
        <v>50</v>
      </c>
      <c r="F128" s="13"/>
      <c r="G128" s="13"/>
      <c r="H128" s="13">
        <v>50</v>
      </c>
      <c r="I128" s="8"/>
      <c r="J128" s="8"/>
      <c r="K128" s="8"/>
      <c r="L128" s="8"/>
      <c r="M128" s="8">
        <v>50</v>
      </c>
      <c r="N128" s="8"/>
      <c r="O128" s="8"/>
      <c r="P128" s="8"/>
    </row>
    <row r="129" spans="1:16" s="2" customFormat="1" ht="18" customHeight="1">
      <c r="A129" s="44">
        <v>6</v>
      </c>
      <c r="B129" s="26" t="s">
        <v>32</v>
      </c>
      <c r="C129" s="26"/>
      <c r="D129" s="26"/>
      <c r="E129" s="51">
        <f>SUM(E130)</f>
        <v>200</v>
      </c>
      <c r="F129" s="51">
        <f>SUM(F130)</f>
        <v>0</v>
      </c>
      <c r="G129" s="51">
        <f aca="true" t="shared" si="31" ref="G129:P129">SUM(G130)</f>
        <v>0</v>
      </c>
      <c r="H129" s="51">
        <f t="shared" si="31"/>
        <v>200</v>
      </c>
      <c r="I129" s="51">
        <f t="shared" si="31"/>
        <v>0</v>
      </c>
      <c r="J129" s="51">
        <f t="shared" si="31"/>
        <v>0</v>
      </c>
      <c r="K129" s="51">
        <f t="shared" si="31"/>
        <v>200</v>
      </c>
      <c r="L129" s="51">
        <f t="shared" si="31"/>
        <v>0</v>
      </c>
      <c r="M129" s="51">
        <f t="shared" si="31"/>
        <v>0</v>
      </c>
      <c r="N129" s="51">
        <f t="shared" si="31"/>
        <v>0</v>
      </c>
      <c r="O129" s="51">
        <f t="shared" si="31"/>
        <v>0</v>
      </c>
      <c r="P129" s="51">
        <f t="shared" si="31"/>
        <v>0</v>
      </c>
    </row>
    <row r="130" spans="1:16" ht="18" customHeight="1">
      <c r="A130" s="7"/>
      <c r="B130" s="8" t="s">
        <v>204</v>
      </c>
      <c r="C130" s="8" t="s">
        <v>17</v>
      </c>
      <c r="D130" s="8" t="s">
        <v>13</v>
      </c>
      <c r="E130" s="8">
        <f>F130+G130+H130</f>
        <v>200</v>
      </c>
      <c r="F130" s="13"/>
      <c r="G130" s="13"/>
      <c r="H130" s="13">
        <v>200</v>
      </c>
      <c r="I130" s="8"/>
      <c r="J130" s="8"/>
      <c r="K130" s="8">
        <v>200</v>
      </c>
      <c r="L130" s="8"/>
      <c r="M130" s="8"/>
      <c r="N130" s="8"/>
      <c r="O130" s="8"/>
      <c r="P130" s="8"/>
    </row>
    <row r="131" spans="1:16" s="2" customFormat="1" ht="18" customHeight="1">
      <c r="A131" s="44">
        <v>7</v>
      </c>
      <c r="B131" s="58" t="s">
        <v>33</v>
      </c>
      <c r="C131" s="26"/>
      <c r="D131" s="26"/>
      <c r="E131" s="51">
        <f>SUM(E132)</f>
        <v>670</v>
      </c>
      <c r="F131" s="51">
        <f>SUM(F132)</f>
        <v>0</v>
      </c>
      <c r="G131" s="51">
        <f aca="true" t="shared" si="32" ref="G131:P131">SUM(G132)</f>
        <v>0</v>
      </c>
      <c r="H131" s="51">
        <f t="shared" si="32"/>
        <v>670</v>
      </c>
      <c r="I131" s="51">
        <f t="shared" si="32"/>
        <v>0</v>
      </c>
      <c r="J131" s="51">
        <f t="shared" si="32"/>
        <v>0</v>
      </c>
      <c r="K131" s="51">
        <f t="shared" si="32"/>
        <v>0</v>
      </c>
      <c r="L131" s="51">
        <f t="shared" si="32"/>
        <v>0</v>
      </c>
      <c r="M131" s="51">
        <f t="shared" si="32"/>
        <v>0</v>
      </c>
      <c r="N131" s="51">
        <f t="shared" si="32"/>
        <v>0</v>
      </c>
      <c r="O131" s="51">
        <f t="shared" si="32"/>
        <v>670</v>
      </c>
      <c r="P131" s="51">
        <f t="shared" si="32"/>
        <v>0</v>
      </c>
    </row>
    <row r="132" spans="1:16" ht="18" customHeight="1">
      <c r="A132" s="7"/>
      <c r="B132" s="8" t="s">
        <v>205</v>
      </c>
      <c r="C132" s="8" t="s">
        <v>17</v>
      </c>
      <c r="D132" s="8" t="s">
        <v>13</v>
      </c>
      <c r="E132" s="8">
        <f>F132+G132+H132</f>
        <v>670</v>
      </c>
      <c r="F132" s="13"/>
      <c r="G132" s="13"/>
      <c r="H132" s="13">
        <v>670</v>
      </c>
      <c r="I132" s="8"/>
      <c r="J132" s="8"/>
      <c r="K132" s="8"/>
      <c r="L132" s="8"/>
      <c r="M132" s="8"/>
      <c r="N132" s="8"/>
      <c r="O132" s="8">
        <v>670</v>
      </c>
      <c r="P132" s="8"/>
    </row>
    <row r="133" spans="1:16" s="38" customFormat="1" ht="18" customHeight="1">
      <c r="A133" s="35">
        <v>8</v>
      </c>
      <c r="B133" s="58" t="s">
        <v>111</v>
      </c>
      <c r="C133" s="30"/>
      <c r="D133" s="36"/>
      <c r="E133" s="51">
        <f>E134</f>
        <v>100</v>
      </c>
      <c r="F133" s="51">
        <f>F134</f>
        <v>0</v>
      </c>
      <c r="G133" s="51">
        <f aca="true" t="shared" si="33" ref="G133:P133">G134</f>
        <v>100</v>
      </c>
      <c r="H133" s="51">
        <f t="shared" si="33"/>
        <v>0</v>
      </c>
      <c r="I133" s="51">
        <f t="shared" si="33"/>
        <v>0</v>
      </c>
      <c r="J133" s="51">
        <f t="shared" si="33"/>
        <v>0</v>
      </c>
      <c r="K133" s="51">
        <f t="shared" si="33"/>
        <v>0</v>
      </c>
      <c r="L133" s="51">
        <f t="shared" si="33"/>
        <v>0</v>
      </c>
      <c r="M133" s="51">
        <f t="shared" si="33"/>
        <v>0</v>
      </c>
      <c r="N133" s="51">
        <f t="shared" si="33"/>
        <v>0</v>
      </c>
      <c r="O133" s="51">
        <f t="shared" si="33"/>
        <v>0</v>
      </c>
      <c r="P133" s="51">
        <f t="shared" si="33"/>
        <v>0</v>
      </c>
    </row>
    <row r="134" spans="1:16" s="34" customFormat="1" ht="18" customHeight="1">
      <c r="A134" s="27"/>
      <c r="B134" s="8" t="s">
        <v>112</v>
      </c>
      <c r="C134" s="8" t="s">
        <v>92</v>
      </c>
      <c r="D134" s="8"/>
      <c r="E134" s="8">
        <f>F134+G134+H134</f>
        <v>100</v>
      </c>
      <c r="F134" s="13"/>
      <c r="G134" s="13">
        <v>100</v>
      </c>
      <c r="H134" s="13"/>
      <c r="I134" s="33"/>
      <c r="J134" s="33"/>
      <c r="K134" s="33"/>
      <c r="L134" s="33"/>
      <c r="M134" s="33"/>
      <c r="N134" s="33"/>
      <c r="O134" s="33"/>
      <c r="P134" s="33"/>
    </row>
    <row r="135" spans="1:16" s="38" customFormat="1" ht="18" customHeight="1">
      <c r="A135" s="35">
        <v>9</v>
      </c>
      <c r="B135" s="58" t="s">
        <v>118</v>
      </c>
      <c r="C135" s="44"/>
      <c r="D135" s="36"/>
      <c r="E135" s="51">
        <f>SUM(E136:E137)</f>
        <v>290</v>
      </c>
      <c r="F135" s="51">
        <f>SUM(F136:F137)</f>
        <v>0</v>
      </c>
      <c r="G135" s="51">
        <f aca="true" t="shared" si="34" ref="G135:P135">SUM(G136:G137)</f>
        <v>0</v>
      </c>
      <c r="H135" s="51">
        <f t="shared" si="34"/>
        <v>100</v>
      </c>
      <c r="I135" s="51">
        <f t="shared" si="34"/>
        <v>0</v>
      </c>
      <c r="J135" s="51">
        <f t="shared" si="34"/>
        <v>0</v>
      </c>
      <c r="K135" s="51">
        <f t="shared" si="34"/>
        <v>0</v>
      </c>
      <c r="L135" s="51">
        <f t="shared" si="34"/>
        <v>0</v>
      </c>
      <c r="M135" s="51">
        <f t="shared" si="34"/>
        <v>100</v>
      </c>
      <c r="N135" s="51">
        <f t="shared" si="34"/>
        <v>0</v>
      </c>
      <c r="O135" s="51">
        <f t="shared" si="34"/>
        <v>0</v>
      </c>
      <c r="P135" s="51">
        <f t="shared" si="34"/>
        <v>190</v>
      </c>
    </row>
    <row r="136" spans="1:16" s="34" customFormat="1" ht="18" customHeight="1">
      <c r="A136" s="27"/>
      <c r="B136" s="8" t="s">
        <v>119</v>
      </c>
      <c r="C136" s="8" t="s">
        <v>92</v>
      </c>
      <c r="D136" s="41"/>
      <c r="E136" s="8">
        <f>F136+G136+H136</f>
        <v>100</v>
      </c>
      <c r="F136" s="13"/>
      <c r="G136" s="13"/>
      <c r="H136" s="13">
        <v>100</v>
      </c>
      <c r="I136" s="33"/>
      <c r="J136" s="33"/>
      <c r="K136" s="33"/>
      <c r="L136" s="33"/>
      <c r="M136" s="33">
        <v>100</v>
      </c>
      <c r="N136" s="33"/>
      <c r="O136" s="33"/>
      <c r="P136" s="33"/>
    </row>
    <row r="137" spans="1:16" s="34" customFormat="1" ht="18" customHeight="1">
      <c r="A137" s="39"/>
      <c r="B137" s="27" t="s">
        <v>129</v>
      </c>
      <c r="C137" s="22" t="s">
        <v>82</v>
      </c>
      <c r="D137" s="11"/>
      <c r="E137" s="8">
        <f>F137+G137+I137+J137+K137+L137+M137+N137+O137+P137</f>
        <v>190</v>
      </c>
      <c r="F137" s="13"/>
      <c r="G137" s="13"/>
      <c r="H137" s="13"/>
      <c r="I137" s="33"/>
      <c r="J137" s="33"/>
      <c r="K137" s="33"/>
      <c r="L137" s="33"/>
      <c r="M137" s="33"/>
      <c r="N137" s="33"/>
      <c r="O137" s="33"/>
      <c r="P137" s="33">
        <v>190</v>
      </c>
    </row>
    <row r="138" spans="1:16" s="38" customFormat="1" ht="18" customHeight="1">
      <c r="A138" s="35">
        <v>10</v>
      </c>
      <c r="B138" s="58" t="s">
        <v>146</v>
      </c>
      <c r="C138" s="44"/>
      <c r="D138" s="36"/>
      <c r="E138" s="51">
        <f>E139</f>
        <v>190</v>
      </c>
      <c r="F138" s="51">
        <f>F139</f>
        <v>0</v>
      </c>
      <c r="G138" s="51">
        <f aca="true" t="shared" si="35" ref="G138:P138">G139</f>
        <v>0</v>
      </c>
      <c r="H138" s="51">
        <f t="shared" si="35"/>
        <v>0</v>
      </c>
      <c r="I138" s="51">
        <f t="shared" si="35"/>
        <v>0</v>
      </c>
      <c r="J138" s="51">
        <f t="shared" si="35"/>
        <v>0</v>
      </c>
      <c r="K138" s="51">
        <f t="shared" si="35"/>
        <v>0</v>
      </c>
      <c r="L138" s="51">
        <f t="shared" si="35"/>
        <v>0</v>
      </c>
      <c r="M138" s="51">
        <f t="shared" si="35"/>
        <v>0</v>
      </c>
      <c r="N138" s="51">
        <f t="shared" si="35"/>
        <v>0</v>
      </c>
      <c r="O138" s="51">
        <f t="shared" si="35"/>
        <v>0</v>
      </c>
      <c r="P138" s="51">
        <f t="shared" si="35"/>
        <v>190</v>
      </c>
    </row>
    <row r="139" spans="1:16" s="34" customFormat="1" ht="18" customHeight="1">
      <c r="A139" s="39"/>
      <c r="B139" s="27" t="s">
        <v>129</v>
      </c>
      <c r="C139" s="22" t="s">
        <v>82</v>
      </c>
      <c r="D139" s="11"/>
      <c r="E139" s="8">
        <f>F139+G139+I139+J139+K139+L139+M139+N139+O139+P139</f>
        <v>190</v>
      </c>
      <c r="F139" s="13"/>
      <c r="G139" s="13"/>
      <c r="H139" s="13"/>
      <c r="I139" s="33"/>
      <c r="J139" s="33"/>
      <c r="K139" s="33"/>
      <c r="L139" s="33"/>
      <c r="M139" s="33"/>
      <c r="N139" s="33"/>
      <c r="O139" s="33"/>
      <c r="P139" s="33">
        <v>190</v>
      </c>
    </row>
    <row r="140" spans="1:16" s="38" customFormat="1" ht="18" customHeight="1">
      <c r="A140" s="35">
        <v>11</v>
      </c>
      <c r="B140" s="58" t="s">
        <v>120</v>
      </c>
      <c r="C140" s="44"/>
      <c r="D140" s="36"/>
      <c r="E140" s="51">
        <f>E141</f>
        <v>30</v>
      </c>
      <c r="F140" s="51">
        <f>F141</f>
        <v>0</v>
      </c>
      <c r="G140" s="51">
        <f aca="true" t="shared" si="36" ref="G140:P140">G141</f>
        <v>30</v>
      </c>
      <c r="H140" s="51">
        <f t="shared" si="36"/>
        <v>0</v>
      </c>
      <c r="I140" s="51">
        <f t="shared" si="36"/>
        <v>0</v>
      </c>
      <c r="J140" s="51">
        <f t="shared" si="36"/>
        <v>0</v>
      </c>
      <c r="K140" s="51">
        <f t="shared" si="36"/>
        <v>0</v>
      </c>
      <c r="L140" s="51">
        <f t="shared" si="36"/>
        <v>0</v>
      </c>
      <c r="M140" s="51">
        <f t="shared" si="36"/>
        <v>0</v>
      </c>
      <c r="N140" s="51">
        <f t="shared" si="36"/>
        <v>0</v>
      </c>
      <c r="O140" s="51">
        <f t="shared" si="36"/>
        <v>0</v>
      </c>
      <c r="P140" s="51">
        <f t="shared" si="36"/>
        <v>0</v>
      </c>
    </row>
    <row r="141" spans="1:16" s="38" customFormat="1" ht="18" customHeight="1">
      <c r="A141" s="30"/>
      <c r="B141" s="8" t="s">
        <v>121</v>
      </c>
      <c r="C141" s="7" t="s">
        <v>90</v>
      </c>
      <c r="D141" s="41"/>
      <c r="E141" s="8">
        <f>F141+G141+H141</f>
        <v>30</v>
      </c>
      <c r="F141" s="13"/>
      <c r="G141" s="13">
        <v>30</v>
      </c>
      <c r="H141" s="13"/>
      <c r="I141" s="37"/>
      <c r="J141" s="37"/>
      <c r="K141" s="37"/>
      <c r="L141" s="37"/>
      <c r="M141" s="37"/>
      <c r="N141" s="37"/>
      <c r="O141" s="37"/>
      <c r="P141" s="37"/>
    </row>
    <row r="142" spans="1:16" s="38" customFormat="1" ht="18" customHeight="1">
      <c r="A142" s="35">
        <v>12</v>
      </c>
      <c r="B142" s="58" t="s">
        <v>122</v>
      </c>
      <c r="C142" s="44"/>
      <c r="D142" s="36"/>
      <c r="E142" s="51">
        <f>E143</f>
        <v>100</v>
      </c>
      <c r="F142" s="51">
        <f>F143</f>
        <v>0</v>
      </c>
      <c r="G142" s="51">
        <f aca="true" t="shared" si="37" ref="G142:P142">G143</f>
        <v>0</v>
      </c>
      <c r="H142" s="51">
        <f t="shared" si="37"/>
        <v>100</v>
      </c>
      <c r="I142" s="51">
        <f t="shared" si="37"/>
        <v>0</v>
      </c>
      <c r="J142" s="51">
        <f t="shared" si="37"/>
        <v>0</v>
      </c>
      <c r="K142" s="51">
        <f t="shared" si="37"/>
        <v>0</v>
      </c>
      <c r="L142" s="51">
        <f t="shared" si="37"/>
        <v>0</v>
      </c>
      <c r="M142" s="51">
        <f t="shared" si="37"/>
        <v>100</v>
      </c>
      <c r="N142" s="51">
        <f t="shared" si="37"/>
        <v>0</v>
      </c>
      <c r="O142" s="51">
        <f t="shared" si="37"/>
        <v>0</v>
      </c>
      <c r="P142" s="51">
        <f t="shared" si="37"/>
        <v>0</v>
      </c>
    </row>
    <row r="143" spans="1:16" s="34" customFormat="1" ht="18" customHeight="1">
      <c r="A143" s="27"/>
      <c r="B143" s="8" t="s">
        <v>124</v>
      </c>
      <c r="C143" s="39" t="s">
        <v>123</v>
      </c>
      <c r="D143" s="41"/>
      <c r="E143" s="8">
        <f>F143+G143+H143</f>
        <v>100</v>
      </c>
      <c r="F143" s="13"/>
      <c r="G143" s="13"/>
      <c r="H143" s="13">
        <v>100</v>
      </c>
      <c r="I143" s="33"/>
      <c r="J143" s="33"/>
      <c r="K143" s="33"/>
      <c r="L143" s="33"/>
      <c r="M143" s="33">
        <v>100</v>
      </c>
      <c r="N143" s="33"/>
      <c r="O143" s="33"/>
      <c r="P143" s="33"/>
    </row>
    <row r="144" spans="1:16" s="38" customFormat="1" ht="18" customHeight="1">
      <c r="A144" s="35">
        <v>13</v>
      </c>
      <c r="B144" s="58" t="s">
        <v>147</v>
      </c>
      <c r="C144" s="44"/>
      <c r="D144" s="36"/>
      <c r="E144" s="51">
        <f>E145</f>
        <v>190</v>
      </c>
      <c r="F144" s="51">
        <f>F145</f>
        <v>0</v>
      </c>
      <c r="G144" s="51">
        <f aca="true" t="shared" si="38" ref="G144:P144">G145</f>
        <v>0</v>
      </c>
      <c r="H144" s="51">
        <f t="shared" si="38"/>
        <v>0</v>
      </c>
      <c r="I144" s="51">
        <f t="shared" si="38"/>
        <v>0</v>
      </c>
      <c r="J144" s="51">
        <f t="shared" si="38"/>
        <v>0</v>
      </c>
      <c r="K144" s="51">
        <f t="shared" si="38"/>
        <v>0</v>
      </c>
      <c r="L144" s="51">
        <f t="shared" si="38"/>
        <v>0</v>
      </c>
      <c r="M144" s="51">
        <f t="shared" si="38"/>
        <v>0</v>
      </c>
      <c r="N144" s="51">
        <f t="shared" si="38"/>
        <v>0</v>
      </c>
      <c r="O144" s="51">
        <f t="shared" si="38"/>
        <v>0</v>
      </c>
      <c r="P144" s="51">
        <f t="shared" si="38"/>
        <v>190</v>
      </c>
    </row>
    <row r="145" spans="1:16" s="34" customFormat="1" ht="18" customHeight="1">
      <c r="A145" s="27"/>
      <c r="B145" s="27" t="s">
        <v>129</v>
      </c>
      <c r="C145" s="22" t="s">
        <v>82</v>
      </c>
      <c r="D145" s="11"/>
      <c r="E145" s="8">
        <f>F145+G145+I145+J145+K145+L145+M145+N145+O145+P145</f>
        <v>190</v>
      </c>
      <c r="F145" s="13"/>
      <c r="G145" s="13"/>
      <c r="H145" s="13"/>
      <c r="I145" s="33"/>
      <c r="J145" s="33"/>
      <c r="K145" s="33"/>
      <c r="L145" s="33"/>
      <c r="M145" s="33"/>
      <c r="N145" s="33"/>
      <c r="O145" s="33"/>
      <c r="P145" s="33">
        <v>190</v>
      </c>
    </row>
    <row r="146" spans="1:16" s="38" customFormat="1" ht="18" customHeight="1">
      <c r="A146" s="35">
        <v>14</v>
      </c>
      <c r="B146" s="58" t="s">
        <v>148</v>
      </c>
      <c r="C146" s="44"/>
      <c r="D146" s="36"/>
      <c r="E146" s="51">
        <f>E147</f>
        <v>190</v>
      </c>
      <c r="F146" s="51">
        <f>F147</f>
        <v>0</v>
      </c>
      <c r="G146" s="51">
        <f aca="true" t="shared" si="39" ref="G146:P146">G147</f>
        <v>0</v>
      </c>
      <c r="H146" s="51">
        <f t="shared" si="39"/>
        <v>0</v>
      </c>
      <c r="I146" s="51">
        <f t="shared" si="39"/>
        <v>0</v>
      </c>
      <c r="J146" s="51">
        <f t="shared" si="39"/>
        <v>0</v>
      </c>
      <c r="K146" s="51">
        <f t="shared" si="39"/>
        <v>0</v>
      </c>
      <c r="L146" s="51">
        <f t="shared" si="39"/>
        <v>0</v>
      </c>
      <c r="M146" s="51">
        <f t="shared" si="39"/>
        <v>0</v>
      </c>
      <c r="N146" s="51">
        <f t="shared" si="39"/>
        <v>0</v>
      </c>
      <c r="O146" s="51">
        <f t="shared" si="39"/>
        <v>0</v>
      </c>
      <c r="P146" s="51">
        <f t="shared" si="39"/>
        <v>190</v>
      </c>
    </row>
    <row r="147" spans="1:16" s="34" customFormat="1" ht="18" customHeight="1">
      <c r="A147" s="27"/>
      <c r="B147" s="27" t="s">
        <v>129</v>
      </c>
      <c r="C147" s="22" t="s">
        <v>82</v>
      </c>
      <c r="D147" s="11"/>
      <c r="E147" s="8">
        <f>F147+G147+I147+J147+K147+L147+M147+N147+O147+P147</f>
        <v>190</v>
      </c>
      <c r="F147" s="13"/>
      <c r="G147" s="13"/>
      <c r="H147" s="13"/>
      <c r="I147" s="33"/>
      <c r="J147" s="33"/>
      <c r="K147" s="33"/>
      <c r="L147" s="33"/>
      <c r="M147" s="33"/>
      <c r="N147" s="33"/>
      <c r="O147" s="33"/>
      <c r="P147" s="33">
        <v>190</v>
      </c>
    </row>
    <row r="148" spans="1:16" s="38" customFormat="1" ht="18" customHeight="1">
      <c r="A148" s="35">
        <v>15</v>
      </c>
      <c r="B148" s="58" t="s">
        <v>149</v>
      </c>
      <c r="C148" s="44"/>
      <c r="D148" s="36"/>
      <c r="E148" s="51">
        <f>SUM(E149:E150)</f>
        <v>390</v>
      </c>
      <c r="F148" s="51">
        <f>SUM(F149:F150)</f>
        <v>0</v>
      </c>
      <c r="G148" s="51">
        <f aca="true" t="shared" si="40" ref="G148:P148">SUM(G149:G150)</f>
        <v>0</v>
      </c>
      <c r="H148" s="51">
        <f t="shared" si="40"/>
        <v>200</v>
      </c>
      <c r="I148" s="51">
        <f t="shared" si="40"/>
        <v>0</v>
      </c>
      <c r="J148" s="51">
        <f t="shared" si="40"/>
        <v>0</v>
      </c>
      <c r="K148" s="51">
        <f t="shared" si="40"/>
        <v>0</v>
      </c>
      <c r="L148" s="51">
        <f t="shared" si="40"/>
        <v>0</v>
      </c>
      <c r="M148" s="51">
        <f t="shared" si="40"/>
        <v>390</v>
      </c>
      <c r="N148" s="51">
        <f t="shared" si="40"/>
        <v>0</v>
      </c>
      <c r="O148" s="51">
        <f t="shared" si="40"/>
        <v>0</v>
      </c>
      <c r="P148" s="51">
        <f t="shared" si="40"/>
        <v>0</v>
      </c>
    </row>
    <row r="149" spans="1:16" s="34" customFormat="1" ht="18" customHeight="1">
      <c r="A149" s="27"/>
      <c r="B149" s="27" t="s">
        <v>129</v>
      </c>
      <c r="C149" s="22" t="s">
        <v>82</v>
      </c>
      <c r="D149" s="11"/>
      <c r="E149" s="8">
        <f>F149+G149+I149+J149+K149+L149+M149+N149+O149+P149</f>
        <v>190</v>
      </c>
      <c r="F149" s="13"/>
      <c r="G149" s="13"/>
      <c r="H149" s="13"/>
      <c r="I149" s="33"/>
      <c r="J149" s="33"/>
      <c r="K149" s="33"/>
      <c r="L149" s="33"/>
      <c r="M149" s="33">
        <v>190</v>
      </c>
      <c r="N149" s="33"/>
      <c r="O149" s="33"/>
      <c r="P149" s="33"/>
    </row>
    <row r="150" spans="1:16" s="34" customFormat="1" ht="18" customHeight="1">
      <c r="A150" s="39"/>
      <c r="B150" s="15" t="s">
        <v>150</v>
      </c>
      <c r="C150" s="42" t="s">
        <v>144</v>
      </c>
      <c r="D150" s="43"/>
      <c r="E150" s="8">
        <f>F150+G150+H150</f>
        <v>200</v>
      </c>
      <c r="F150" s="13"/>
      <c r="G150" s="13"/>
      <c r="H150" s="13">
        <v>200</v>
      </c>
      <c r="I150" s="33"/>
      <c r="J150" s="33"/>
      <c r="K150" s="33"/>
      <c r="L150" s="33"/>
      <c r="M150" s="33">
        <v>200</v>
      </c>
      <c r="N150" s="33"/>
      <c r="O150" s="33"/>
      <c r="P150" s="33"/>
    </row>
    <row r="151" spans="1:16" s="38" customFormat="1" ht="18" customHeight="1">
      <c r="A151" s="35">
        <v>16</v>
      </c>
      <c r="B151" s="58" t="s">
        <v>125</v>
      </c>
      <c r="C151" s="44"/>
      <c r="D151" s="36"/>
      <c r="E151" s="51">
        <f>E152</f>
        <v>20</v>
      </c>
      <c r="F151" s="51">
        <f>F152</f>
        <v>0</v>
      </c>
      <c r="G151" s="51">
        <f aca="true" t="shared" si="41" ref="G151:P151">G152</f>
        <v>20</v>
      </c>
      <c r="H151" s="51">
        <f t="shared" si="41"/>
        <v>0</v>
      </c>
      <c r="I151" s="51">
        <f t="shared" si="41"/>
        <v>0</v>
      </c>
      <c r="J151" s="51">
        <f t="shared" si="41"/>
        <v>0</v>
      </c>
      <c r="K151" s="51">
        <f t="shared" si="41"/>
        <v>0</v>
      </c>
      <c r="L151" s="51">
        <f t="shared" si="41"/>
        <v>0</v>
      </c>
      <c r="M151" s="51">
        <f t="shared" si="41"/>
        <v>0</v>
      </c>
      <c r="N151" s="51">
        <f t="shared" si="41"/>
        <v>0</v>
      </c>
      <c r="O151" s="51">
        <f t="shared" si="41"/>
        <v>0</v>
      </c>
      <c r="P151" s="51">
        <f t="shared" si="41"/>
        <v>0</v>
      </c>
    </row>
    <row r="152" spans="1:16" s="34" customFormat="1" ht="18" customHeight="1">
      <c r="A152" s="44"/>
      <c r="B152" s="8" t="s">
        <v>121</v>
      </c>
      <c r="C152" s="39" t="s">
        <v>90</v>
      </c>
      <c r="D152" s="39"/>
      <c r="E152" s="8">
        <f>F152+G152+H152</f>
        <v>20</v>
      </c>
      <c r="F152" s="13"/>
      <c r="G152" s="13">
        <v>20</v>
      </c>
      <c r="H152" s="13"/>
      <c r="I152" s="33"/>
      <c r="J152" s="33"/>
      <c r="K152" s="33"/>
      <c r="L152" s="33"/>
      <c r="M152" s="33"/>
      <c r="N152" s="33"/>
      <c r="O152" s="33"/>
      <c r="P152" s="33"/>
    </row>
    <row r="153" spans="1:16" s="38" customFormat="1" ht="18" customHeight="1">
      <c r="A153" s="35">
        <v>17</v>
      </c>
      <c r="B153" s="58" t="s">
        <v>126</v>
      </c>
      <c r="C153" s="44"/>
      <c r="D153" s="36"/>
      <c r="E153" s="51">
        <f>E154</f>
        <v>20</v>
      </c>
      <c r="F153" s="51">
        <f>F154</f>
        <v>0</v>
      </c>
      <c r="G153" s="51">
        <f aca="true" t="shared" si="42" ref="G153:P153">G154</f>
        <v>20</v>
      </c>
      <c r="H153" s="51">
        <f t="shared" si="42"/>
        <v>0</v>
      </c>
      <c r="I153" s="51">
        <f t="shared" si="42"/>
        <v>0</v>
      </c>
      <c r="J153" s="51">
        <f t="shared" si="42"/>
        <v>0</v>
      </c>
      <c r="K153" s="51">
        <f t="shared" si="42"/>
        <v>0</v>
      </c>
      <c r="L153" s="51">
        <f t="shared" si="42"/>
        <v>0</v>
      </c>
      <c r="M153" s="51">
        <f t="shared" si="42"/>
        <v>0</v>
      </c>
      <c r="N153" s="51">
        <f t="shared" si="42"/>
        <v>0</v>
      </c>
      <c r="O153" s="51">
        <f t="shared" si="42"/>
        <v>0</v>
      </c>
      <c r="P153" s="51">
        <f t="shared" si="42"/>
        <v>0</v>
      </c>
    </row>
    <row r="154" spans="1:16" s="34" customFormat="1" ht="18" customHeight="1">
      <c r="A154" s="30"/>
      <c r="B154" s="8" t="s">
        <v>121</v>
      </c>
      <c r="C154" s="39" t="s">
        <v>90</v>
      </c>
      <c r="D154" s="41"/>
      <c r="E154" s="8">
        <f>F154+G154+H154</f>
        <v>20</v>
      </c>
      <c r="F154" s="13"/>
      <c r="G154" s="13">
        <v>20</v>
      </c>
      <c r="H154" s="13"/>
      <c r="I154" s="33"/>
      <c r="J154" s="33"/>
      <c r="K154" s="33"/>
      <c r="L154" s="33"/>
      <c r="M154" s="33"/>
      <c r="N154" s="33"/>
      <c r="O154" s="33"/>
      <c r="P154" s="33"/>
    </row>
    <row r="155" spans="1:16" s="38" customFormat="1" ht="18" customHeight="1">
      <c r="A155" s="35">
        <v>18</v>
      </c>
      <c r="B155" s="58" t="s">
        <v>127</v>
      </c>
      <c r="C155" s="44"/>
      <c r="D155" s="36"/>
      <c r="E155" s="51">
        <f>E156</f>
        <v>20</v>
      </c>
      <c r="F155" s="51">
        <f>F156</f>
        <v>0</v>
      </c>
      <c r="G155" s="51">
        <f aca="true" t="shared" si="43" ref="G155:P155">G156</f>
        <v>20</v>
      </c>
      <c r="H155" s="51">
        <f t="shared" si="43"/>
        <v>0</v>
      </c>
      <c r="I155" s="51">
        <f t="shared" si="43"/>
        <v>0</v>
      </c>
      <c r="J155" s="51">
        <f t="shared" si="43"/>
        <v>0</v>
      </c>
      <c r="K155" s="51">
        <f t="shared" si="43"/>
        <v>0</v>
      </c>
      <c r="L155" s="51">
        <f t="shared" si="43"/>
        <v>0</v>
      </c>
      <c r="M155" s="51">
        <f t="shared" si="43"/>
        <v>0</v>
      </c>
      <c r="N155" s="51">
        <f t="shared" si="43"/>
        <v>0</v>
      </c>
      <c r="O155" s="51">
        <f t="shared" si="43"/>
        <v>0</v>
      </c>
      <c r="P155" s="51">
        <f t="shared" si="43"/>
        <v>0</v>
      </c>
    </row>
    <row r="156" spans="1:16" s="34" customFormat="1" ht="18" customHeight="1">
      <c r="A156" s="30"/>
      <c r="B156" s="8" t="s">
        <v>121</v>
      </c>
      <c r="C156" s="39" t="s">
        <v>90</v>
      </c>
      <c r="D156" s="41"/>
      <c r="E156" s="8">
        <f>F156+G156+H156</f>
        <v>20</v>
      </c>
      <c r="F156" s="13"/>
      <c r="G156" s="13">
        <v>20</v>
      </c>
      <c r="H156" s="13"/>
      <c r="I156" s="33"/>
      <c r="J156" s="33"/>
      <c r="K156" s="33"/>
      <c r="L156" s="33"/>
      <c r="M156" s="33"/>
      <c r="N156" s="33"/>
      <c r="O156" s="33"/>
      <c r="P156" s="33"/>
    </row>
    <row r="157" spans="1:16" s="38" customFormat="1" ht="18" customHeight="1">
      <c r="A157" s="35">
        <v>19</v>
      </c>
      <c r="B157" s="58" t="s">
        <v>155</v>
      </c>
      <c r="C157" s="44"/>
      <c r="D157" s="36"/>
      <c r="E157" s="51">
        <f>E158</f>
        <v>3800</v>
      </c>
      <c r="F157" s="51">
        <f>F158</f>
        <v>3800</v>
      </c>
      <c r="G157" s="51">
        <f aca="true" t="shared" si="44" ref="G157:P157">G158</f>
        <v>0</v>
      </c>
      <c r="H157" s="51">
        <f t="shared" si="44"/>
        <v>0</v>
      </c>
      <c r="I157" s="51">
        <f t="shared" si="44"/>
        <v>0</v>
      </c>
      <c r="J157" s="51">
        <f t="shared" si="44"/>
        <v>0</v>
      </c>
      <c r="K157" s="51">
        <f t="shared" si="44"/>
        <v>0</v>
      </c>
      <c r="L157" s="51">
        <f t="shared" si="44"/>
        <v>0</v>
      </c>
      <c r="M157" s="51">
        <f t="shared" si="44"/>
        <v>0</v>
      </c>
      <c r="N157" s="51">
        <f t="shared" si="44"/>
        <v>0</v>
      </c>
      <c r="O157" s="51">
        <f t="shared" si="44"/>
        <v>0</v>
      </c>
      <c r="P157" s="51">
        <f t="shared" si="44"/>
        <v>0</v>
      </c>
    </row>
    <row r="158" spans="1:16" s="34" customFormat="1" ht="18" customHeight="1">
      <c r="A158" s="39"/>
      <c r="B158" s="45" t="s">
        <v>152</v>
      </c>
      <c r="C158" s="7" t="s">
        <v>151</v>
      </c>
      <c r="D158" s="28"/>
      <c r="E158" s="8">
        <f>F158+G158+H158</f>
        <v>3800</v>
      </c>
      <c r="F158" s="13">
        <v>3800</v>
      </c>
      <c r="G158" s="13"/>
      <c r="H158" s="13"/>
      <c r="I158" s="33"/>
      <c r="J158" s="33"/>
      <c r="K158" s="33"/>
      <c r="L158" s="33"/>
      <c r="M158" s="33"/>
      <c r="N158" s="33"/>
      <c r="O158" s="33"/>
      <c r="P158" s="33"/>
    </row>
    <row r="159" spans="1:16" s="38" customFormat="1" ht="18" customHeight="1">
      <c r="A159" s="35">
        <v>20</v>
      </c>
      <c r="B159" s="58" t="s">
        <v>156</v>
      </c>
      <c r="C159" s="44"/>
      <c r="D159" s="36"/>
      <c r="E159" s="51">
        <f>E160</f>
        <v>3045</v>
      </c>
      <c r="F159" s="51">
        <f>F160</f>
        <v>3045</v>
      </c>
      <c r="G159" s="51">
        <f aca="true" t="shared" si="45" ref="G159:P159">G160</f>
        <v>0</v>
      </c>
      <c r="H159" s="51">
        <f t="shared" si="45"/>
        <v>0</v>
      </c>
      <c r="I159" s="51">
        <f t="shared" si="45"/>
        <v>0</v>
      </c>
      <c r="J159" s="51">
        <f t="shared" si="45"/>
        <v>0</v>
      </c>
      <c r="K159" s="51">
        <f t="shared" si="45"/>
        <v>0</v>
      </c>
      <c r="L159" s="51">
        <f t="shared" si="45"/>
        <v>0</v>
      </c>
      <c r="M159" s="51">
        <f t="shared" si="45"/>
        <v>0</v>
      </c>
      <c r="N159" s="51">
        <f t="shared" si="45"/>
        <v>0</v>
      </c>
      <c r="O159" s="51">
        <f t="shared" si="45"/>
        <v>0</v>
      </c>
      <c r="P159" s="51">
        <f t="shared" si="45"/>
        <v>0</v>
      </c>
    </row>
    <row r="160" spans="1:16" s="34" customFormat="1" ht="18" customHeight="1">
      <c r="A160" s="39"/>
      <c r="B160" s="45" t="s">
        <v>153</v>
      </c>
      <c r="C160" s="7" t="s">
        <v>151</v>
      </c>
      <c r="D160" s="28"/>
      <c r="E160" s="8">
        <f>F160+G160+H160</f>
        <v>3045</v>
      </c>
      <c r="F160" s="13">
        <v>3045</v>
      </c>
      <c r="G160" s="13"/>
      <c r="H160" s="13"/>
      <c r="I160" s="33"/>
      <c r="J160" s="33"/>
      <c r="K160" s="33"/>
      <c r="L160" s="33"/>
      <c r="M160" s="33"/>
      <c r="N160" s="33"/>
      <c r="O160" s="33"/>
      <c r="P160" s="33"/>
    </row>
    <row r="161" spans="9:16" ht="18" customHeight="1">
      <c r="I161" s="4"/>
      <c r="J161" s="4"/>
      <c r="K161" s="4"/>
      <c r="L161" s="4"/>
      <c r="M161" s="4"/>
      <c r="N161" s="4"/>
      <c r="O161" s="4"/>
      <c r="P161" s="4"/>
    </row>
    <row r="162" spans="9:16" ht="18" customHeight="1">
      <c r="I162" s="4"/>
      <c r="J162" s="4"/>
      <c r="K162" s="4"/>
      <c r="L162" s="4"/>
      <c r="M162" s="4"/>
      <c r="N162" s="4"/>
      <c r="O162" s="4"/>
      <c r="P162" s="4"/>
    </row>
    <row r="163" spans="9:16" ht="18" customHeight="1">
      <c r="I163" s="4"/>
      <c r="J163" s="4"/>
      <c r="K163" s="4"/>
      <c r="L163" s="4"/>
      <c r="M163" s="4"/>
      <c r="N163" s="4"/>
      <c r="O163" s="4"/>
      <c r="P163" s="4"/>
    </row>
    <row r="164" spans="9:16" ht="18" customHeight="1">
      <c r="I164" s="4"/>
      <c r="J164" s="4"/>
      <c r="K164" s="4"/>
      <c r="L164" s="4"/>
      <c r="M164" s="4"/>
      <c r="N164" s="4"/>
      <c r="O164" s="4"/>
      <c r="P164" s="4"/>
    </row>
    <row r="165" spans="9:16" ht="18" customHeight="1">
      <c r="I165" s="4"/>
      <c r="J165" s="4"/>
      <c r="K165" s="4"/>
      <c r="L165" s="4"/>
      <c r="M165" s="4"/>
      <c r="N165" s="4"/>
      <c r="O165" s="4"/>
      <c r="P165" s="4"/>
    </row>
    <row r="166" spans="9:16" ht="18" customHeight="1">
      <c r="I166" s="4"/>
      <c r="J166" s="4"/>
      <c r="K166" s="4"/>
      <c r="L166" s="4"/>
      <c r="M166" s="4"/>
      <c r="N166" s="4"/>
      <c r="O166" s="4"/>
      <c r="P166" s="4"/>
    </row>
    <row r="167" spans="9:16" ht="18" customHeight="1">
      <c r="I167" s="4"/>
      <c r="J167" s="4"/>
      <c r="K167" s="4"/>
      <c r="L167" s="4"/>
      <c r="M167" s="4"/>
      <c r="N167" s="4"/>
      <c r="O167" s="4"/>
      <c r="P167" s="4"/>
    </row>
    <row r="168" spans="9:16" ht="18" customHeight="1">
      <c r="I168" s="4"/>
      <c r="J168" s="4"/>
      <c r="K168" s="4"/>
      <c r="L168" s="4"/>
      <c r="M168" s="4"/>
      <c r="N168" s="4"/>
      <c r="O168" s="4"/>
      <c r="P168" s="4"/>
    </row>
    <row r="169" spans="9:16" ht="18" customHeight="1">
      <c r="I169" s="4"/>
      <c r="J169" s="4"/>
      <c r="K169" s="4"/>
      <c r="L169" s="4"/>
      <c r="M169" s="4"/>
      <c r="N169" s="4"/>
      <c r="O169" s="4"/>
      <c r="P169" s="4"/>
    </row>
    <row r="170" spans="9:16" ht="18" customHeight="1">
      <c r="I170" s="4"/>
      <c r="J170" s="4"/>
      <c r="K170" s="4"/>
      <c r="L170" s="4"/>
      <c r="M170" s="4"/>
      <c r="N170" s="4"/>
      <c r="O170" s="4"/>
      <c r="P170" s="4"/>
    </row>
  </sheetData>
  <sheetProtection/>
  <mergeCells count="18">
    <mergeCell ref="A3:P3"/>
    <mergeCell ref="O5:P5"/>
    <mergeCell ref="I8:I9"/>
    <mergeCell ref="J8:J9"/>
    <mergeCell ref="K8:K9"/>
    <mergeCell ref="L8:L9"/>
    <mergeCell ref="G5:H5"/>
    <mergeCell ref="O8:O9"/>
    <mergeCell ref="A6:A8"/>
    <mergeCell ref="F8:F9"/>
    <mergeCell ref="N8:N9"/>
    <mergeCell ref="B6:B8"/>
    <mergeCell ref="C6:C8"/>
    <mergeCell ref="P8:P9"/>
    <mergeCell ref="E6:P7"/>
    <mergeCell ref="E8:E9"/>
    <mergeCell ref="G8:G9"/>
    <mergeCell ref="M8:M9"/>
  </mergeCells>
  <printOptions horizontalCentered="1"/>
  <pageMargins left="0.2" right="0.2" top="0.33" bottom="0.49" header="0.29" footer="0.16"/>
  <pageSetup horizontalDpi="600" verticalDpi="600" orientation="landscape" paperSize="9" scale="72"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5"/>
  <sheetViews>
    <sheetView zoomScale="80" zoomScaleNormal="80" zoomScalePageLayoutView="0" workbookViewId="0" topLeftCell="A1">
      <selection activeCell="J11" sqref="J11"/>
    </sheetView>
  </sheetViews>
  <sheetFormatPr defaultColWidth="9.140625" defaultRowHeight="18" customHeight="1"/>
  <cols>
    <col min="1" max="1" width="3.7109375" style="144" customWidth="1"/>
    <col min="2" max="2" width="37.7109375" style="60" customWidth="1"/>
    <col min="3" max="4" width="10.57421875" style="60" customWidth="1"/>
    <col min="5" max="5" width="8.00390625" style="60" customWidth="1"/>
    <col min="6" max="10" width="11.28125" style="60" customWidth="1"/>
    <col min="11" max="11" width="14.28125" style="60" customWidth="1"/>
    <col min="12" max="12" width="11.8515625" style="60" customWidth="1"/>
    <col min="13" max="13" width="8.7109375" style="60" customWidth="1"/>
    <col min="14" max="14" width="8.57421875" style="60" customWidth="1"/>
    <col min="15" max="15" width="7.8515625" style="60" customWidth="1"/>
    <col min="16" max="16" width="11.57421875" style="60" customWidth="1"/>
    <col min="17" max="17" width="13.421875" style="60" customWidth="1"/>
    <col min="18" max="18" width="7.8515625" style="60" customWidth="1"/>
    <col min="19" max="20" width="7.7109375" style="60" customWidth="1"/>
    <col min="21" max="23" width="8.140625" style="60" customWidth="1"/>
    <col min="24" max="24" width="8.57421875" style="60" customWidth="1"/>
    <col min="25" max="25" width="8.421875" style="60" customWidth="1"/>
    <col min="26" max="26" width="7.57421875" style="60" customWidth="1"/>
    <col min="27" max="27" width="10.00390625" style="60" customWidth="1"/>
    <col min="28" max="28" width="10.7109375" style="60" customWidth="1"/>
    <col min="29" max="16384" width="9.140625" style="60" customWidth="1"/>
  </cols>
  <sheetData>
    <row r="1" spans="1:25" ht="18" customHeight="1">
      <c r="A1" s="210" t="s">
        <v>486</v>
      </c>
      <c r="B1" s="210"/>
      <c r="C1" s="210"/>
      <c r="D1" s="210"/>
      <c r="E1" s="210"/>
      <c r="F1" s="210"/>
      <c r="G1" s="210"/>
      <c r="H1" s="210"/>
      <c r="I1" s="210"/>
      <c r="J1" s="210"/>
      <c r="K1" s="210"/>
      <c r="L1" s="210"/>
      <c r="M1" s="210"/>
      <c r="N1" s="210"/>
      <c r="O1" s="210"/>
      <c r="P1" s="210"/>
      <c r="Q1" s="210"/>
      <c r="R1" s="210"/>
      <c r="S1" s="210"/>
      <c r="T1" s="210"/>
      <c r="U1" s="210"/>
      <c r="V1" s="210"/>
      <c r="W1" s="210"/>
      <c r="X1" s="210"/>
      <c r="Y1" s="210"/>
    </row>
    <row r="2" spans="1:2" ht="18" customHeight="1">
      <c r="A2" s="210" t="s">
        <v>496</v>
      </c>
      <c r="B2" s="210"/>
    </row>
    <row r="3" spans="1:25" ht="18" customHeight="1">
      <c r="A3" s="212" t="s">
        <v>501</v>
      </c>
      <c r="B3" s="212"/>
      <c r="C3" s="212"/>
      <c r="D3" s="212"/>
      <c r="E3" s="212"/>
      <c r="F3" s="212"/>
      <c r="G3" s="212"/>
      <c r="H3" s="212"/>
      <c r="I3" s="212"/>
      <c r="J3" s="212"/>
      <c r="K3" s="212"/>
      <c r="L3" s="212"/>
      <c r="M3" s="212"/>
      <c r="N3" s="212"/>
      <c r="O3" s="212"/>
      <c r="P3" s="212"/>
      <c r="Q3" s="212"/>
      <c r="R3" s="212"/>
      <c r="S3" s="212"/>
      <c r="T3" s="212"/>
      <c r="U3" s="212"/>
      <c r="V3" s="212"/>
      <c r="W3" s="212"/>
      <c r="X3" s="212"/>
      <c r="Y3" s="212"/>
    </row>
    <row r="4" spans="1:25" ht="18" customHeight="1">
      <c r="A4" s="211" t="s">
        <v>540</v>
      </c>
      <c r="B4" s="211"/>
      <c r="C4" s="211"/>
      <c r="D4" s="211"/>
      <c r="E4" s="211"/>
      <c r="F4" s="211"/>
      <c r="G4" s="211"/>
      <c r="H4" s="211"/>
      <c r="I4" s="211"/>
      <c r="J4" s="211"/>
      <c r="K4" s="211"/>
      <c r="L4" s="211"/>
      <c r="M4" s="211"/>
      <c r="N4" s="211"/>
      <c r="O4" s="211"/>
      <c r="P4" s="211"/>
      <c r="Q4" s="211"/>
      <c r="R4" s="211"/>
      <c r="S4" s="211"/>
      <c r="T4" s="211"/>
      <c r="U4" s="211"/>
      <c r="V4" s="211"/>
      <c r="W4" s="211"/>
      <c r="X4" s="211"/>
      <c r="Y4" s="211"/>
    </row>
    <row r="5" spans="2:28" ht="18" customHeight="1">
      <c r="B5" s="62"/>
      <c r="C5" s="62"/>
      <c r="D5" s="62"/>
      <c r="E5" s="62"/>
      <c r="F5" s="62"/>
      <c r="G5" s="62"/>
      <c r="H5" s="62"/>
      <c r="I5" s="62"/>
      <c r="J5" s="62"/>
      <c r="K5" s="62"/>
      <c r="L5" s="62"/>
      <c r="M5" s="62"/>
      <c r="N5" s="62"/>
      <c r="P5" s="149"/>
      <c r="Q5" s="149"/>
      <c r="R5" s="149"/>
      <c r="S5" s="149"/>
      <c r="T5" s="149"/>
      <c r="U5" s="149"/>
      <c r="V5" s="149"/>
      <c r="W5" s="149"/>
      <c r="X5" s="220" t="s">
        <v>495</v>
      </c>
      <c r="Y5" s="220"/>
      <c r="Z5" s="220"/>
      <c r="AA5" s="220"/>
      <c r="AB5" s="220"/>
    </row>
    <row r="6" spans="1:28" ht="18" customHeight="1">
      <c r="A6" s="202" t="s">
        <v>278</v>
      </c>
      <c r="B6" s="202" t="s">
        <v>1</v>
      </c>
      <c r="C6" s="202" t="s">
        <v>487</v>
      </c>
      <c r="D6" s="202" t="s">
        <v>497</v>
      </c>
      <c r="E6" s="202" t="s">
        <v>485</v>
      </c>
      <c r="F6" s="202" t="s">
        <v>488</v>
      </c>
      <c r="G6" s="202" t="s">
        <v>498</v>
      </c>
      <c r="H6" s="202" t="s">
        <v>502</v>
      </c>
      <c r="I6" s="202" t="s">
        <v>503</v>
      </c>
      <c r="J6" s="202" t="s">
        <v>504</v>
      </c>
      <c r="K6" s="202" t="s">
        <v>499</v>
      </c>
      <c r="L6" s="214" t="s">
        <v>509</v>
      </c>
      <c r="M6" s="215"/>
      <c r="N6" s="215"/>
      <c r="O6" s="215"/>
      <c r="P6" s="215"/>
      <c r="Q6" s="215"/>
      <c r="R6" s="215"/>
      <c r="S6" s="215"/>
      <c r="T6" s="215"/>
      <c r="U6" s="215"/>
      <c r="V6" s="215"/>
      <c r="W6" s="215"/>
      <c r="X6" s="215"/>
      <c r="Y6" s="215"/>
      <c r="Z6" s="215"/>
      <c r="AA6" s="215"/>
      <c r="AB6" s="216"/>
    </row>
    <row r="7" spans="1:28" ht="12" customHeight="1">
      <c r="A7" s="203"/>
      <c r="B7" s="203"/>
      <c r="C7" s="203"/>
      <c r="D7" s="203"/>
      <c r="E7" s="203"/>
      <c r="F7" s="203"/>
      <c r="G7" s="203"/>
      <c r="H7" s="203"/>
      <c r="I7" s="203"/>
      <c r="J7" s="203"/>
      <c r="K7" s="203"/>
      <c r="L7" s="217"/>
      <c r="M7" s="218"/>
      <c r="N7" s="218"/>
      <c r="O7" s="218"/>
      <c r="P7" s="218"/>
      <c r="Q7" s="218"/>
      <c r="R7" s="218"/>
      <c r="S7" s="218"/>
      <c r="T7" s="218"/>
      <c r="U7" s="218"/>
      <c r="V7" s="218"/>
      <c r="W7" s="218"/>
      <c r="X7" s="218"/>
      <c r="Y7" s="218"/>
      <c r="Z7" s="218"/>
      <c r="AA7" s="218"/>
      <c r="AB7" s="219"/>
    </row>
    <row r="8" spans="1:28" ht="32.25" customHeight="1">
      <c r="A8" s="203"/>
      <c r="B8" s="203"/>
      <c r="C8" s="203"/>
      <c r="D8" s="203"/>
      <c r="E8" s="203"/>
      <c r="F8" s="203"/>
      <c r="G8" s="203"/>
      <c r="H8" s="203"/>
      <c r="I8" s="203"/>
      <c r="J8" s="203"/>
      <c r="K8" s="203"/>
      <c r="L8" s="205" t="s">
        <v>189</v>
      </c>
      <c r="M8" s="205" t="s">
        <v>500</v>
      </c>
      <c r="N8" s="202" t="s">
        <v>483</v>
      </c>
      <c r="O8" s="205" t="s">
        <v>194</v>
      </c>
      <c r="P8" s="205" t="s">
        <v>195</v>
      </c>
      <c r="Q8" s="205" t="s">
        <v>196</v>
      </c>
      <c r="R8" s="205" t="s">
        <v>197</v>
      </c>
      <c r="S8" s="205" t="s">
        <v>198</v>
      </c>
      <c r="T8" s="205" t="s">
        <v>199</v>
      </c>
      <c r="U8" s="205" t="s">
        <v>200</v>
      </c>
      <c r="V8" s="202" t="s">
        <v>505</v>
      </c>
      <c r="W8" s="202" t="s">
        <v>506</v>
      </c>
      <c r="X8" s="205" t="s">
        <v>201</v>
      </c>
      <c r="Y8" s="205" t="s">
        <v>480</v>
      </c>
      <c r="Z8" s="207" t="s">
        <v>491</v>
      </c>
      <c r="AA8" s="208"/>
      <c r="AB8" s="209"/>
    </row>
    <row r="9" spans="1:28" ht="91.5" customHeight="1">
      <c r="A9" s="203"/>
      <c r="B9" s="203"/>
      <c r="C9" s="203"/>
      <c r="D9" s="203"/>
      <c r="E9" s="203"/>
      <c r="F9" s="203"/>
      <c r="G9" s="203"/>
      <c r="H9" s="203"/>
      <c r="I9" s="203"/>
      <c r="J9" s="203"/>
      <c r="K9" s="203"/>
      <c r="L9" s="206"/>
      <c r="M9" s="206"/>
      <c r="N9" s="204"/>
      <c r="O9" s="206"/>
      <c r="P9" s="206"/>
      <c r="Q9" s="206"/>
      <c r="R9" s="206"/>
      <c r="S9" s="206"/>
      <c r="T9" s="206"/>
      <c r="U9" s="206"/>
      <c r="V9" s="204"/>
      <c r="W9" s="204"/>
      <c r="X9" s="206"/>
      <c r="Y9" s="206"/>
      <c r="Z9" s="89" t="s">
        <v>483</v>
      </c>
      <c r="AA9" s="89" t="s">
        <v>490</v>
      </c>
      <c r="AB9" s="89" t="s">
        <v>489</v>
      </c>
    </row>
    <row r="10" spans="1:28" ht="42.75" customHeight="1">
      <c r="A10" s="204"/>
      <c r="B10" s="204"/>
      <c r="C10" s="204"/>
      <c r="D10" s="204"/>
      <c r="E10" s="204"/>
      <c r="F10" s="204"/>
      <c r="G10" s="204"/>
      <c r="H10" s="204"/>
      <c r="I10" s="204"/>
      <c r="J10" s="204"/>
      <c r="K10" s="204"/>
      <c r="L10" s="140" t="s">
        <v>511</v>
      </c>
      <c r="M10" s="150">
        <v>2</v>
      </c>
      <c r="N10" s="150">
        <f>M10+1</f>
        <v>3</v>
      </c>
      <c r="O10" s="150">
        <f>N10+1</f>
        <v>4</v>
      </c>
      <c r="P10" s="150">
        <f aca="true" t="shared" si="0" ref="P10:U10">O10+1</f>
        <v>5</v>
      </c>
      <c r="Q10" s="150">
        <f t="shared" si="0"/>
        <v>6</v>
      </c>
      <c r="R10" s="150">
        <f t="shared" si="0"/>
        <v>7</v>
      </c>
      <c r="S10" s="150">
        <f t="shared" si="0"/>
        <v>8</v>
      </c>
      <c r="T10" s="150">
        <f t="shared" si="0"/>
        <v>9</v>
      </c>
      <c r="U10" s="150">
        <f t="shared" si="0"/>
        <v>10</v>
      </c>
      <c r="V10" s="150">
        <f aca="true" t="shared" si="1" ref="V10:AB10">U10+1</f>
        <v>11</v>
      </c>
      <c r="W10" s="150">
        <f t="shared" si="1"/>
        <v>12</v>
      </c>
      <c r="X10" s="150">
        <f t="shared" si="1"/>
        <v>13</v>
      </c>
      <c r="Y10" s="150">
        <f t="shared" si="1"/>
        <v>14</v>
      </c>
      <c r="Z10" s="150">
        <f t="shared" si="1"/>
        <v>15</v>
      </c>
      <c r="AA10" s="150">
        <f t="shared" si="1"/>
        <v>16</v>
      </c>
      <c r="AB10" s="150">
        <f t="shared" si="1"/>
        <v>17</v>
      </c>
    </row>
    <row r="11" spans="1:28" ht="23.25" customHeight="1">
      <c r="A11" s="147"/>
      <c r="B11" s="145" t="s">
        <v>5</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49"/>
      <c r="AA11" s="49"/>
      <c r="AB11" s="49"/>
    </row>
    <row r="12" spans="1:28" ht="23.25" customHeight="1">
      <c r="A12" s="148">
        <v>1</v>
      </c>
      <c r="B12" s="146" t="s">
        <v>468</v>
      </c>
      <c r="C12" s="141"/>
      <c r="D12" s="141"/>
      <c r="E12" s="141"/>
      <c r="F12" s="140"/>
      <c r="G12" s="140"/>
      <c r="H12" s="140"/>
      <c r="I12" s="140"/>
      <c r="J12" s="140"/>
      <c r="K12" s="140"/>
      <c r="L12" s="141"/>
      <c r="M12" s="141"/>
      <c r="N12" s="141"/>
      <c r="O12" s="141"/>
      <c r="P12" s="141"/>
      <c r="Q12" s="141"/>
      <c r="R12" s="141"/>
      <c r="S12" s="141"/>
      <c r="T12" s="140"/>
      <c r="U12" s="140"/>
      <c r="V12" s="140"/>
      <c r="W12" s="140"/>
      <c r="X12" s="140"/>
      <c r="Y12" s="140"/>
      <c r="Z12" s="49"/>
      <c r="AA12" s="49"/>
      <c r="AB12" s="49"/>
    </row>
    <row r="13" spans="1:28" ht="20.25" customHeight="1">
      <c r="A13" s="148">
        <v>2</v>
      </c>
      <c r="B13" s="146" t="s">
        <v>468</v>
      </c>
      <c r="C13" s="141"/>
      <c r="D13" s="141"/>
      <c r="E13" s="141"/>
      <c r="F13" s="140"/>
      <c r="G13" s="140"/>
      <c r="H13" s="140"/>
      <c r="I13" s="140"/>
      <c r="J13" s="140"/>
      <c r="K13" s="140"/>
      <c r="L13" s="141"/>
      <c r="M13" s="141"/>
      <c r="N13" s="141"/>
      <c r="O13" s="141"/>
      <c r="P13" s="141"/>
      <c r="Q13" s="141"/>
      <c r="R13" s="141"/>
      <c r="S13" s="141"/>
      <c r="T13" s="140"/>
      <c r="U13" s="140"/>
      <c r="V13" s="140"/>
      <c r="W13" s="140"/>
      <c r="X13" s="140"/>
      <c r="Y13" s="140"/>
      <c r="Z13" s="49"/>
      <c r="AA13" s="49"/>
      <c r="AB13" s="49"/>
    </row>
    <row r="14" spans="1:28" ht="19.5" customHeight="1">
      <c r="A14" s="148" t="s">
        <v>469</v>
      </c>
      <c r="B14" s="146"/>
      <c r="C14" s="141"/>
      <c r="D14" s="141"/>
      <c r="E14" s="141"/>
      <c r="F14" s="140"/>
      <c r="G14" s="140"/>
      <c r="H14" s="140"/>
      <c r="I14" s="140"/>
      <c r="J14" s="140"/>
      <c r="K14" s="140"/>
      <c r="L14" s="141"/>
      <c r="M14" s="141"/>
      <c r="N14" s="141"/>
      <c r="O14" s="141"/>
      <c r="P14" s="141"/>
      <c r="Q14" s="141"/>
      <c r="R14" s="141"/>
      <c r="S14" s="141"/>
      <c r="T14" s="140"/>
      <c r="U14" s="140"/>
      <c r="V14" s="140"/>
      <c r="W14" s="140"/>
      <c r="X14" s="140"/>
      <c r="Y14" s="140"/>
      <c r="Z14" s="49"/>
      <c r="AA14" s="49"/>
      <c r="AB14" s="49"/>
    </row>
    <row r="15" spans="1:28" ht="31.5">
      <c r="A15" s="148" t="s">
        <v>469</v>
      </c>
      <c r="B15" s="146"/>
      <c r="C15" s="141"/>
      <c r="D15" s="141"/>
      <c r="E15" s="141"/>
      <c r="F15" s="140"/>
      <c r="G15" s="140"/>
      <c r="H15" s="140"/>
      <c r="I15" s="140"/>
      <c r="J15" s="140"/>
      <c r="K15" s="140"/>
      <c r="L15" s="140"/>
      <c r="M15" s="140"/>
      <c r="N15" s="140"/>
      <c r="O15" s="140"/>
      <c r="P15" s="140"/>
      <c r="Q15" s="140"/>
      <c r="R15" s="140"/>
      <c r="S15" s="140"/>
      <c r="T15" s="140"/>
      <c r="U15" s="140"/>
      <c r="V15" s="140"/>
      <c r="W15" s="140"/>
      <c r="X15" s="140"/>
      <c r="Y15" s="140"/>
      <c r="Z15" s="49"/>
      <c r="AA15" s="49"/>
      <c r="AB15" s="49"/>
    </row>
    <row r="16" spans="2:27" ht="18" customHeight="1">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row>
    <row r="17" ht="18" customHeight="1">
      <c r="B17" s="142" t="s">
        <v>481</v>
      </c>
    </row>
    <row r="18" ht="36.75" customHeight="1">
      <c r="B18" s="143" t="s">
        <v>493</v>
      </c>
    </row>
    <row r="19" ht="18" customHeight="1">
      <c r="B19" s="143" t="s">
        <v>470</v>
      </c>
    </row>
    <row r="20" ht="32.25" customHeight="1">
      <c r="B20" s="143" t="s">
        <v>471</v>
      </c>
    </row>
    <row r="21" ht="18" customHeight="1">
      <c r="B21" s="143" t="s">
        <v>484</v>
      </c>
    </row>
    <row r="22" ht="18" customHeight="1">
      <c r="B22" s="143" t="s">
        <v>472</v>
      </c>
    </row>
    <row r="23" ht="18" customHeight="1">
      <c r="B23" s="143" t="s">
        <v>473</v>
      </c>
    </row>
    <row r="24" ht="18" customHeight="1">
      <c r="B24" s="143" t="s">
        <v>474</v>
      </c>
    </row>
    <row r="25" ht="18" customHeight="1">
      <c r="B25" s="143" t="s">
        <v>475</v>
      </c>
    </row>
    <row r="26" ht="18" customHeight="1">
      <c r="B26" s="143" t="s">
        <v>476</v>
      </c>
    </row>
    <row r="27" ht="18" customHeight="1">
      <c r="B27" s="143" t="s">
        <v>482</v>
      </c>
    </row>
    <row r="28" ht="18" customHeight="1">
      <c r="B28" s="143" t="s">
        <v>477</v>
      </c>
    </row>
    <row r="29" ht="18" customHeight="1">
      <c r="B29" s="143" t="s">
        <v>478</v>
      </c>
    </row>
    <row r="30" ht="18" customHeight="1">
      <c r="B30" s="143" t="s">
        <v>479</v>
      </c>
    </row>
    <row r="31" ht="18" customHeight="1">
      <c r="B31" s="143" t="s">
        <v>507</v>
      </c>
    </row>
    <row r="32" ht="18" customHeight="1">
      <c r="B32" s="143" t="s">
        <v>508</v>
      </c>
    </row>
    <row r="33" ht="18" customHeight="1">
      <c r="B33" s="143" t="s">
        <v>494</v>
      </c>
    </row>
    <row r="34" spans="2:23" ht="18" customHeight="1">
      <c r="B34" s="221" t="s">
        <v>510</v>
      </c>
      <c r="C34" s="221"/>
      <c r="D34" s="221"/>
      <c r="E34" s="221"/>
      <c r="F34" s="221"/>
      <c r="G34" s="221"/>
      <c r="H34" s="221"/>
      <c r="I34" s="221"/>
      <c r="J34" s="221"/>
      <c r="K34" s="221"/>
      <c r="L34" s="221"/>
      <c r="M34" s="221"/>
      <c r="N34" s="221"/>
      <c r="O34" s="221"/>
      <c r="P34" s="221"/>
      <c r="Q34" s="221"/>
      <c r="R34" s="221"/>
      <c r="S34" s="221"/>
      <c r="T34" s="221"/>
      <c r="U34" s="221"/>
      <c r="V34" s="151"/>
      <c r="W34" s="151"/>
    </row>
    <row r="35" spans="2:14" ht="18" customHeight="1">
      <c r="B35" s="221" t="s">
        <v>492</v>
      </c>
      <c r="C35" s="221"/>
      <c r="D35" s="221"/>
      <c r="E35" s="221"/>
      <c r="F35" s="221"/>
      <c r="G35" s="221"/>
      <c r="H35" s="221"/>
      <c r="I35" s="221"/>
      <c r="J35" s="221"/>
      <c r="K35" s="221"/>
      <c r="L35" s="221"/>
      <c r="M35" s="221"/>
      <c r="N35" s="221"/>
    </row>
  </sheetData>
  <sheetProtection/>
  <mergeCells count="35">
    <mergeCell ref="A2:B2"/>
    <mergeCell ref="M8:M9"/>
    <mergeCell ref="L6:AB7"/>
    <mergeCell ref="X5:AB5"/>
    <mergeCell ref="B35:N35"/>
    <mergeCell ref="X8:X9"/>
    <mergeCell ref="U8:U9"/>
    <mergeCell ref="L8:L9"/>
    <mergeCell ref="B34:U34"/>
    <mergeCell ref="N8:N9"/>
    <mergeCell ref="G6:G10"/>
    <mergeCell ref="A1:Y1"/>
    <mergeCell ref="A4:Y4"/>
    <mergeCell ref="A3:Y3"/>
    <mergeCell ref="Y8:Y9"/>
    <mergeCell ref="B16:AA16"/>
    <mergeCell ref="P8:P9"/>
    <mergeCell ref="Q8:Q9"/>
    <mergeCell ref="R8:R9"/>
    <mergeCell ref="S8:S9"/>
    <mergeCell ref="A6:A10"/>
    <mergeCell ref="B6:B10"/>
    <mergeCell ref="C6:C10"/>
    <mergeCell ref="D6:D10"/>
    <mergeCell ref="E6:E10"/>
    <mergeCell ref="F6:F10"/>
    <mergeCell ref="H6:H10"/>
    <mergeCell ref="I6:I10"/>
    <mergeCell ref="J6:J10"/>
    <mergeCell ref="K6:K10"/>
    <mergeCell ref="O8:O9"/>
    <mergeCell ref="Z8:AB8"/>
    <mergeCell ref="W8:W9"/>
    <mergeCell ref="V8:V9"/>
    <mergeCell ref="T8:T9"/>
  </mergeCells>
  <printOptions/>
  <pageMargins left="0.88" right="0.15748031496063" top="0.55" bottom="0.74" header="0.23" footer="0.2"/>
  <pageSetup fitToHeight="0" fitToWidth="1" horizontalDpi="600" verticalDpi="600" orientation="landscape" paperSize="9" scale="46" r:id="rId1"/>
  <headerFooter alignWithMargins="0">
    <oddFooter>&amp;CPage &amp;P&amp;RDu toan Thu Vien tro 2017  cả Cuc.xls</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Y218"/>
  <sheetViews>
    <sheetView zoomScalePageLayoutView="0" workbookViewId="0" topLeftCell="A1">
      <pane xSplit="4" ySplit="10" topLeftCell="E11" activePane="bottomRight" state="frozen"/>
      <selection pane="topLeft" activeCell="A1" sqref="A1"/>
      <selection pane="topRight" activeCell="E1" sqref="E1"/>
      <selection pane="bottomLeft" activeCell="A9" sqref="A9"/>
      <selection pane="bottomRight" activeCell="F14" sqref="F14"/>
    </sheetView>
  </sheetViews>
  <sheetFormatPr defaultColWidth="9.140625" defaultRowHeight="18" customHeight="1"/>
  <cols>
    <col min="1" max="1" width="5.421875" style="60" customWidth="1"/>
    <col min="2" max="2" width="36.7109375" style="60" customWidth="1"/>
    <col min="3" max="3" width="12.57421875" style="60" customWidth="1"/>
    <col min="4" max="4" width="13.57421875" style="60" hidden="1" customWidth="1"/>
    <col min="5" max="5" width="9.8515625" style="60" customWidth="1"/>
    <col min="6" max="6" width="10.57421875" style="60" bestFit="1" customWidth="1"/>
    <col min="7" max="7" width="7.7109375" style="60" customWidth="1"/>
    <col min="8" max="8" width="14.57421875" style="60" hidden="1" customWidth="1"/>
    <col min="9" max="9" width="10.8515625" style="60" customWidth="1"/>
    <col min="10" max="10" width="8.8515625" style="60" customWidth="1"/>
    <col min="11" max="11" width="7.8515625" style="60" customWidth="1"/>
    <col min="12" max="12" width="8.140625" style="60" customWidth="1"/>
    <col min="13" max="14" width="8.28125" style="60" customWidth="1"/>
    <col min="15" max="16" width="9.00390625" style="60" customWidth="1"/>
    <col min="17" max="16384" width="9.140625" style="60" customWidth="1"/>
  </cols>
  <sheetData>
    <row r="1" spans="1:3" ht="18" customHeight="1">
      <c r="A1" s="210" t="s">
        <v>321</v>
      </c>
      <c r="B1" s="210"/>
      <c r="C1" s="210"/>
    </row>
    <row r="2" spans="1:3" ht="18" customHeight="1">
      <c r="A2" s="88"/>
      <c r="B2" s="88"/>
      <c r="C2" s="88"/>
    </row>
    <row r="3" spans="1:16" ht="18" customHeight="1">
      <c r="A3" s="212" t="s">
        <v>364</v>
      </c>
      <c r="B3" s="212"/>
      <c r="C3" s="212"/>
      <c r="D3" s="212"/>
      <c r="E3" s="212"/>
      <c r="F3" s="212"/>
      <c r="G3" s="212"/>
      <c r="H3" s="212"/>
      <c r="I3" s="212"/>
      <c r="J3" s="212"/>
      <c r="K3" s="212"/>
      <c r="L3" s="212"/>
      <c r="M3" s="212"/>
      <c r="N3" s="212"/>
      <c r="O3" s="212"/>
      <c r="P3" s="212"/>
    </row>
    <row r="4" spans="2:16" ht="18" customHeight="1">
      <c r="B4" s="62"/>
      <c r="C4" s="62"/>
      <c r="D4" s="62"/>
      <c r="E4" s="62"/>
      <c r="F4" s="62"/>
      <c r="G4" s="63"/>
      <c r="H4" s="63"/>
      <c r="J4" s="231" t="s">
        <v>242</v>
      </c>
      <c r="K4" s="231"/>
      <c r="L4" s="231"/>
      <c r="M4" s="231"/>
      <c r="N4" s="231"/>
      <c r="O4" s="231"/>
      <c r="P4" s="231"/>
    </row>
    <row r="5" spans="1:16" ht="18" customHeight="1">
      <c r="A5" s="222" t="s">
        <v>278</v>
      </c>
      <c r="B5" s="222" t="s">
        <v>1</v>
      </c>
      <c r="C5" s="222" t="s">
        <v>279</v>
      </c>
      <c r="D5" s="67"/>
      <c r="E5" s="225" t="s">
        <v>349</v>
      </c>
      <c r="F5" s="226"/>
      <c r="G5" s="226"/>
      <c r="H5" s="226"/>
      <c r="I5" s="226"/>
      <c r="J5" s="226"/>
      <c r="K5" s="226"/>
      <c r="L5" s="226"/>
      <c r="M5" s="226"/>
      <c r="N5" s="226"/>
      <c r="O5" s="226"/>
      <c r="P5" s="227"/>
    </row>
    <row r="6" spans="1:16" ht="18" customHeight="1">
      <c r="A6" s="223"/>
      <c r="B6" s="223"/>
      <c r="C6" s="223"/>
      <c r="D6" s="67" t="s">
        <v>12</v>
      </c>
      <c r="E6" s="228"/>
      <c r="F6" s="229"/>
      <c r="G6" s="229"/>
      <c r="H6" s="229"/>
      <c r="I6" s="229"/>
      <c r="J6" s="229"/>
      <c r="K6" s="229"/>
      <c r="L6" s="229"/>
      <c r="M6" s="229"/>
      <c r="N6" s="229"/>
      <c r="O6" s="229"/>
      <c r="P6" s="230"/>
    </row>
    <row r="7" spans="1:16" ht="18" customHeight="1">
      <c r="A7" s="223"/>
      <c r="B7" s="223"/>
      <c r="C7" s="223"/>
      <c r="D7" s="67"/>
      <c r="E7" s="222" t="s">
        <v>189</v>
      </c>
      <c r="F7" s="222" t="s">
        <v>2</v>
      </c>
      <c r="G7" s="222" t="s">
        <v>3</v>
      </c>
      <c r="H7" s="67" t="s">
        <v>193</v>
      </c>
      <c r="I7" s="222" t="s">
        <v>194</v>
      </c>
      <c r="J7" s="222" t="s">
        <v>195</v>
      </c>
      <c r="K7" s="222" t="s">
        <v>196</v>
      </c>
      <c r="L7" s="222" t="s">
        <v>197</v>
      </c>
      <c r="M7" s="222" t="s">
        <v>198</v>
      </c>
      <c r="N7" s="222" t="s">
        <v>199</v>
      </c>
      <c r="O7" s="222" t="s">
        <v>200</v>
      </c>
      <c r="P7" s="222" t="s">
        <v>201</v>
      </c>
    </row>
    <row r="8" spans="1:16" ht="35.25" customHeight="1">
      <c r="A8" s="224"/>
      <c r="B8" s="224"/>
      <c r="C8" s="224"/>
      <c r="D8" s="68"/>
      <c r="E8" s="224"/>
      <c r="F8" s="224"/>
      <c r="G8" s="224"/>
      <c r="H8" s="67" t="s">
        <v>4</v>
      </c>
      <c r="I8" s="224"/>
      <c r="J8" s="224"/>
      <c r="K8" s="224"/>
      <c r="L8" s="224"/>
      <c r="M8" s="224"/>
      <c r="N8" s="224"/>
      <c r="O8" s="224"/>
      <c r="P8" s="224"/>
    </row>
    <row r="9" spans="1:19" ht="18" customHeight="1">
      <c r="A9" s="84"/>
      <c r="B9" s="83" t="s">
        <v>5</v>
      </c>
      <c r="C9" s="83"/>
      <c r="D9" s="83"/>
      <c r="E9" s="83">
        <f>E11+E160</f>
        <v>168803.32</v>
      </c>
      <c r="F9" s="83">
        <f aca="true" t="shared" si="0" ref="F9:P9">F11+F160</f>
        <v>10000</v>
      </c>
      <c r="G9" s="83">
        <f t="shared" si="0"/>
        <v>6650</v>
      </c>
      <c r="H9" s="83">
        <f t="shared" si="0"/>
        <v>0</v>
      </c>
      <c r="I9" s="83">
        <f t="shared" si="0"/>
        <v>111544</v>
      </c>
      <c r="J9" s="83">
        <f t="shared" si="0"/>
        <v>1100</v>
      </c>
      <c r="K9" s="83">
        <f t="shared" si="0"/>
        <v>420</v>
      </c>
      <c r="L9" s="83">
        <f t="shared" si="0"/>
        <v>381</v>
      </c>
      <c r="M9" s="83">
        <f t="shared" si="0"/>
        <v>25715</v>
      </c>
      <c r="N9" s="83">
        <f t="shared" si="0"/>
        <v>5300</v>
      </c>
      <c r="O9" s="83">
        <f t="shared" si="0"/>
        <v>7515</v>
      </c>
      <c r="P9" s="83">
        <f t="shared" si="0"/>
        <v>1402</v>
      </c>
      <c r="R9" s="85"/>
      <c r="S9" s="85"/>
    </row>
    <row r="10" spans="1:16" ht="18" customHeight="1">
      <c r="A10" s="66"/>
      <c r="B10" s="68"/>
      <c r="C10" s="68"/>
      <c r="D10" s="68"/>
      <c r="E10" s="68"/>
      <c r="F10" s="68"/>
      <c r="G10" s="68"/>
      <c r="H10" s="68"/>
      <c r="I10" s="66"/>
      <c r="J10" s="66"/>
      <c r="K10" s="66"/>
      <c r="L10" s="66"/>
      <c r="M10" s="66"/>
      <c r="N10" s="66"/>
      <c r="O10" s="66"/>
      <c r="P10" s="66"/>
    </row>
    <row r="11" spans="1:16" ht="18" customHeight="1">
      <c r="A11" s="84"/>
      <c r="B11" s="83" t="s">
        <v>6</v>
      </c>
      <c r="C11" s="83"/>
      <c r="D11" s="83"/>
      <c r="E11" s="83">
        <f>SUM(E12+E16+E25+E29+E60+E63+E67+E74+E77+E78+E80+E82+E85+E96+E98+E102+E104+E105+E107+E109+E110+E111+E112)</f>
        <v>150237.32</v>
      </c>
      <c r="F11" s="83">
        <f aca="true" t="shared" si="1" ref="F11:P11">SUM(F12+F16+F25+F29+F60+F63+F67+F74+F77+F78+F80+F82+F85+F96+F98+F102+F104+F105+F107+F109+F110+F111+F112)</f>
        <v>10000</v>
      </c>
      <c r="G11" s="83">
        <f t="shared" si="1"/>
        <v>3000</v>
      </c>
      <c r="H11" s="83">
        <f t="shared" si="1"/>
        <v>0</v>
      </c>
      <c r="I11" s="83">
        <f t="shared" si="1"/>
        <v>111544</v>
      </c>
      <c r="J11" s="83">
        <f t="shared" si="1"/>
        <v>800</v>
      </c>
      <c r="K11" s="83">
        <f t="shared" si="1"/>
        <v>300</v>
      </c>
      <c r="L11" s="83">
        <f t="shared" si="1"/>
        <v>381</v>
      </c>
      <c r="M11" s="83">
        <f t="shared" si="1"/>
        <v>15584</v>
      </c>
      <c r="N11" s="83">
        <f t="shared" si="1"/>
        <v>5300</v>
      </c>
      <c r="O11" s="83">
        <f t="shared" si="1"/>
        <v>3230</v>
      </c>
      <c r="P11" s="83">
        <f t="shared" si="1"/>
        <v>1322</v>
      </c>
    </row>
    <row r="12" spans="1:18" ht="18" customHeight="1">
      <c r="A12" s="108">
        <v>1</v>
      </c>
      <c r="B12" s="109" t="s">
        <v>9</v>
      </c>
      <c r="C12" s="109"/>
      <c r="D12" s="109"/>
      <c r="E12" s="109">
        <f>SUM(E13:E15)</f>
        <v>1729</v>
      </c>
      <c r="F12" s="109">
        <f aca="true" t="shared" si="2" ref="F12:P12">SUM(F13:F15)</f>
        <v>0</v>
      </c>
      <c r="G12" s="109">
        <f t="shared" si="2"/>
        <v>0</v>
      </c>
      <c r="H12" s="109">
        <f t="shared" si="2"/>
        <v>0</v>
      </c>
      <c r="I12" s="109">
        <f t="shared" si="2"/>
        <v>0</v>
      </c>
      <c r="J12" s="109">
        <f t="shared" si="2"/>
        <v>0</v>
      </c>
      <c r="K12" s="109">
        <f t="shared" si="2"/>
        <v>300</v>
      </c>
      <c r="L12" s="109">
        <f t="shared" si="2"/>
        <v>0</v>
      </c>
      <c r="M12" s="109">
        <f t="shared" si="2"/>
        <v>109</v>
      </c>
      <c r="N12" s="109">
        <f t="shared" si="2"/>
        <v>0</v>
      </c>
      <c r="O12" s="109">
        <f t="shared" si="2"/>
        <v>0</v>
      </c>
      <c r="P12" s="109">
        <f t="shared" si="2"/>
        <v>1320</v>
      </c>
      <c r="R12" s="122"/>
    </row>
    <row r="13" spans="1:16" ht="30" customHeight="1">
      <c r="A13" s="69"/>
      <c r="B13" s="68" t="s">
        <v>158</v>
      </c>
      <c r="C13" s="68" t="s">
        <v>10</v>
      </c>
      <c r="D13" s="67"/>
      <c r="E13" s="68">
        <v>300</v>
      </c>
      <c r="F13" s="68"/>
      <c r="G13" s="68"/>
      <c r="H13" s="68"/>
      <c r="I13" s="68"/>
      <c r="J13" s="68"/>
      <c r="K13" s="68">
        <v>300</v>
      </c>
      <c r="L13" s="68"/>
      <c r="M13" s="68"/>
      <c r="N13" s="67"/>
      <c r="O13" s="67"/>
      <c r="P13" s="67"/>
    </row>
    <row r="14" spans="1:16" ht="51.75" customHeight="1">
      <c r="A14" s="69"/>
      <c r="B14" s="68" t="s">
        <v>373</v>
      </c>
      <c r="C14" s="68" t="s">
        <v>92</v>
      </c>
      <c r="D14" s="67"/>
      <c r="E14" s="68">
        <v>109</v>
      </c>
      <c r="F14" s="68"/>
      <c r="G14" s="68"/>
      <c r="H14" s="68"/>
      <c r="I14" s="68"/>
      <c r="J14" s="68"/>
      <c r="K14" s="68"/>
      <c r="L14" s="68"/>
      <c r="M14" s="68">
        <v>109</v>
      </c>
      <c r="N14" s="67"/>
      <c r="O14" s="67"/>
      <c r="P14" s="67"/>
    </row>
    <row r="15" spans="1:16" ht="30">
      <c r="A15" s="69"/>
      <c r="B15" s="72" t="s">
        <v>351</v>
      </c>
      <c r="C15" s="72" t="s">
        <v>75</v>
      </c>
      <c r="D15" s="67"/>
      <c r="E15" s="67">
        <v>1320</v>
      </c>
      <c r="F15" s="67"/>
      <c r="G15" s="67"/>
      <c r="H15" s="67"/>
      <c r="I15" s="67"/>
      <c r="J15" s="67"/>
      <c r="K15" s="67"/>
      <c r="L15" s="67"/>
      <c r="M15" s="67"/>
      <c r="N15" s="67"/>
      <c r="O15" s="67"/>
      <c r="P15" s="67">
        <v>1320</v>
      </c>
    </row>
    <row r="16" spans="1:16" s="61" customFormat="1" ht="18" customHeight="1">
      <c r="A16" s="108">
        <v>2</v>
      </c>
      <c r="B16" s="109" t="s">
        <v>14</v>
      </c>
      <c r="C16" s="109"/>
      <c r="D16" s="109"/>
      <c r="E16" s="109">
        <f aca="true" t="shared" si="3" ref="E16:P16">SUM(E17:E24)</f>
        <v>3130</v>
      </c>
      <c r="F16" s="109">
        <f t="shared" si="3"/>
        <v>0</v>
      </c>
      <c r="G16" s="109">
        <f t="shared" si="3"/>
        <v>0</v>
      </c>
      <c r="H16" s="109">
        <f t="shared" si="3"/>
        <v>0</v>
      </c>
      <c r="I16" s="109">
        <f t="shared" si="3"/>
        <v>0</v>
      </c>
      <c r="J16" s="109">
        <f t="shared" si="3"/>
        <v>0</v>
      </c>
      <c r="K16" s="109">
        <f t="shared" si="3"/>
        <v>0</v>
      </c>
      <c r="L16" s="109">
        <f t="shared" si="3"/>
        <v>300</v>
      </c>
      <c r="M16" s="109">
        <f t="shared" si="3"/>
        <v>400</v>
      </c>
      <c r="N16" s="109">
        <f t="shared" si="3"/>
        <v>0</v>
      </c>
      <c r="O16" s="109">
        <f t="shared" si="3"/>
        <v>2430</v>
      </c>
      <c r="P16" s="109">
        <f t="shared" si="3"/>
        <v>0</v>
      </c>
    </row>
    <row r="17" spans="1:21" s="91" customFormat="1" ht="35.25" customHeight="1">
      <c r="A17" s="94"/>
      <c r="B17" s="95" t="s">
        <v>162</v>
      </c>
      <c r="C17" s="95" t="s">
        <v>44</v>
      </c>
      <c r="D17" s="94"/>
      <c r="E17" s="94">
        <v>2000</v>
      </c>
      <c r="F17" s="94"/>
      <c r="G17" s="94"/>
      <c r="H17" s="94"/>
      <c r="I17" s="94"/>
      <c r="J17" s="94"/>
      <c r="K17" s="94"/>
      <c r="L17" s="94"/>
      <c r="M17" s="94"/>
      <c r="N17" s="94"/>
      <c r="O17" s="94">
        <v>2000</v>
      </c>
      <c r="P17" s="94"/>
      <c r="Q17" s="60"/>
      <c r="R17" s="60"/>
      <c r="S17" s="60"/>
      <c r="T17" s="60"/>
      <c r="U17" s="60"/>
    </row>
    <row r="18" spans="1:21" s="91" customFormat="1" ht="35.25" customHeight="1">
      <c r="A18" s="94"/>
      <c r="B18" s="95" t="s">
        <v>356</v>
      </c>
      <c r="C18" s="95" t="s">
        <v>357</v>
      </c>
      <c r="D18" s="94"/>
      <c r="E18" s="94">
        <v>300</v>
      </c>
      <c r="F18" s="94"/>
      <c r="G18" s="94"/>
      <c r="H18" s="94"/>
      <c r="I18" s="94"/>
      <c r="J18" s="94"/>
      <c r="K18" s="94"/>
      <c r="L18" s="94">
        <v>300</v>
      </c>
      <c r="M18" s="94"/>
      <c r="N18" s="94"/>
      <c r="O18" s="94"/>
      <c r="P18" s="94"/>
      <c r="Q18" s="60"/>
      <c r="R18" s="60"/>
      <c r="S18" s="60"/>
      <c r="T18" s="60"/>
      <c r="U18" s="60"/>
    </row>
    <row r="19" spans="1:21" s="91" customFormat="1" ht="35.25" customHeight="1">
      <c r="A19" s="94"/>
      <c r="B19" s="94" t="s">
        <v>335</v>
      </c>
      <c r="C19" s="94" t="s">
        <v>336</v>
      </c>
      <c r="D19" s="94"/>
      <c r="E19" s="94">
        <v>400</v>
      </c>
      <c r="F19" s="94"/>
      <c r="G19" s="94"/>
      <c r="H19" s="94"/>
      <c r="I19" s="94"/>
      <c r="J19" s="94"/>
      <c r="K19" s="94"/>
      <c r="L19" s="94"/>
      <c r="M19" s="94">
        <v>400</v>
      </c>
      <c r="N19" s="94"/>
      <c r="O19" s="94"/>
      <c r="P19" s="94"/>
      <c r="Q19" s="60"/>
      <c r="R19" s="60"/>
      <c r="S19" s="60"/>
      <c r="T19" s="60"/>
      <c r="U19" s="60"/>
    </row>
    <row r="20" spans="1:21" s="91" customFormat="1" ht="57.75" customHeight="1">
      <c r="A20" s="94"/>
      <c r="B20" s="95" t="s">
        <v>160</v>
      </c>
      <c r="C20" s="95" t="s">
        <v>10</v>
      </c>
      <c r="D20" s="94"/>
      <c r="E20" s="94">
        <v>30</v>
      </c>
      <c r="F20" s="94"/>
      <c r="G20" s="94"/>
      <c r="H20" s="94"/>
      <c r="I20" s="94"/>
      <c r="J20" s="94"/>
      <c r="K20" s="94"/>
      <c r="L20" s="94"/>
      <c r="M20" s="94"/>
      <c r="N20" s="94"/>
      <c r="O20" s="94">
        <v>30</v>
      </c>
      <c r="P20" s="94"/>
      <c r="Q20" s="60"/>
      <c r="R20" s="60"/>
      <c r="S20" s="60"/>
      <c r="T20" s="60"/>
      <c r="U20" s="60"/>
    </row>
    <row r="21" spans="1:21" s="91" customFormat="1" ht="42.75" customHeight="1">
      <c r="A21" s="94"/>
      <c r="B21" s="94" t="s">
        <v>333</v>
      </c>
      <c r="C21" s="94" t="s">
        <v>334</v>
      </c>
      <c r="D21" s="94"/>
      <c r="E21" s="94">
        <v>100</v>
      </c>
      <c r="F21" s="94"/>
      <c r="G21" s="94"/>
      <c r="H21" s="94"/>
      <c r="I21" s="94"/>
      <c r="J21" s="94"/>
      <c r="K21" s="94"/>
      <c r="L21" s="94"/>
      <c r="M21" s="94"/>
      <c r="N21" s="94"/>
      <c r="O21" s="94">
        <v>100</v>
      </c>
      <c r="P21" s="94"/>
      <c r="Q21" s="60"/>
      <c r="R21" s="60"/>
      <c r="S21" s="60"/>
      <c r="T21" s="60"/>
      <c r="U21" s="60"/>
    </row>
    <row r="22" spans="1:21" s="91" customFormat="1" ht="42.75" customHeight="1">
      <c r="A22" s="94"/>
      <c r="B22" s="66" t="s">
        <v>380</v>
      </c>
      <c r="C22" s="66" t="s">
        <v>249</v>
      </c>
      <c r="D22" s="94"/>
      <c r="E22" s="94">
        <v>300</v>
      </c>
      <c r="F22" s="94"/>
      <c r="G22" s="94"/>
      <c r="H22" s="94"/>
      <c r="I22" s="94"/>
      <c r="J22" s="94"/>
      <c r="K22" s="94"/>
      <c r="L22" s="94"/>
      <c r="M22" s="94"/>
      <c r="N22" s="94"/>
      <c r="O22" s="94">
        <v>300</v>
      </c>
      <c r="P22" s="94"/>
      <c r="Q22" s="60"/>
      <c r="R22" s="60"/>
      <c r="S22" s="60"/>
      <c r="T22" s="60"/>
      <c r="U22" s="60"/>
    </row>
    <row r="23" spans="1:21" s="91" customFormat="1" ht="42.75" customHeight="1">
      <c r="A23" s="94"/>
      <c r="B23" s="94"/>
      <c r="C23" s="94"/>
      <c r="D23" s="94"/>
      <c r="E23" s="94"/>
      <c r="F23" s="94"/>
      <c r="G23" s="94"/>
      <c r="H23" s="94"/>
      <c r="I23" s="94"/>
      <c r="J23" s="94"/>
      <c r="K23" s="94"/>
      <c r="L23" s="94"/>
      <c r="M23" s="94"/>
      <c r="N23" s="94"/>
      <c r="O23" s="94"/>
      <c r="P23" s="94"/>
      <c r="Q23" s="60"/>
      <c r="R23" s="60"/>
      <c r="S23" s="60"/>
      <c r="T23" s="60"/>
      <c r="U23" s="60"/>
    </row>
    <row r="24" spans="1:21" s="91" customFormat="1" ht="57" customHeight="1">
      <c r="A24" s="94"/>
      <c r="B24" s="94"/>
      <c r="C24" s="94"/>
      <c r="D24" s="94"/>
      <c r="E24" s="94"/>
      <c r="F24" s="94"/>
      <c r="G24" s="94"/>
      <c r="H24" s="94"/>
      <c r="I24" s="94"/>
      <c r="J24" s="94"/>
      <c r="K24" s="94"/>
      <c r="L24" s="94"/>
      <c r="M24" s="94"/>
      <c r="N24" s="94"/>
      <c r="O24" s="94"/>
      <c r="P24" s="94"/>
      <c r="Q24" s="60"/>
      <c r="R24" s="60"/>
      <c r="S24" s="60"/>
      <c r="T24" s="60"/>
      <c r="U24" s="60"/>
    </row>
    <row r="25" spans="1:16" s="61" customFormat="1" ht="18" customHeight="1">
      <c r="A25" s="108">
        <v>3</v>
      </c>
      <c r="B25" s="109" t="s">
        <v>16</v>
      </c>
      <c r="C25" s="109"/>
      <c r="D25" s="109"/>
      <c r="E25" s="109">
        <f>SUM(E26:E28)</f>
        <v>81</v>
      </c>
      <c r="F25" s="109">
        <f aca="true" t="shared" si="4" ref="F25:P25">SUM(F26:F28)</f>
        <v>0</v>
      </c>
      <c r="G25" s="109">
        <f t="shared" si="4"/>
        <v>0</v>
      </c>
      <c r="H25" s="109">
        <f t="shared" si="4"/>
        <v>0</v>
      </c>
      <c r="I25" s="109">
        <f t="shared" si="4"/>
        <v>0</v>
      </c>
      <c r="J25" s="109">
        <f t="shared" si="4"/>
        <v>0</v>
      </c>
      <c r="K25" s="109">
        <f t="shared" si="4"/>
        <v>0</v>
      </c>
      <c r="L25" s="109">
        <f t="shared" si="4"/>
        <v>81</v>
      </c>
      <c r="M25" s="109">
        <f t="shared" si="4"/>
        <v>0</v>
      </c>
      <c r="N25" s="109">
        <f t="shared" si="4"/>
        <v>0</v>
      </c>
      <c r="O25" s="109">
        <f t="shared" si="4"/>
        <v>0</v>
      </c>
      <c r="P25" s="109">
        <f t="shared" si="4"/>
        <v>0</v>
      </c>
    </row>
    <row r="26" spans="1:16" s="61" customFormat="1" ht="34.5" customHeight="1">
      <c r="A26" s="69"/>
      <c r="B26" s="68" t="s">
        <v>163</v>
      </c>
      <c r="C26" s="68" t="s">
        <v>17</v>
      </c>
      <c r="D26" s="67"/>
      <c r="E26" s="68">
        <v>81</v>
      </c>
      <c r="F26" s="68"/>
      <c r="G26" s="68"/>
      <c r="H26" s="68"/>
      <c r="I26" s="68"/>
      <c r="J26" s="68"/>
      <c r="K26" s="68"/>
      <c r="L26" s="68">
        <v>81</v>
      </c>
      <c r="M26" s="68"/>
      <c r="N26" s="67"/>
      <c r="O26" s="67"/>
      <c r="P26" s="67"/>
    </row>
    <row r="27" spans="1:16" s="61" customFormat="1" ht="18" customHeight="1">
      <c r="A27" s="69"/>
      <c r="B27" s="67"/>
      <c r="C27" s="67"/>
      <c r="D27" s="67"/>
      <c r="E27" s="67"/>
      <c r="F27" s="67"/>
      <c r="G27" s="67"/>
      <c r="H27" s="67"/>
      <c r="I27" s="67"/>
      <c r="J27" s="67"/>
      <c r="K27" s="67"/>
      <c r="L27" s="67"/>
      <c r="M27" s="67"/>
      <c r="N27" s="67"/>
      <c r="O27" s="67"/>
      <c r="P27" s="67"/>
    </row>
    <row r="28" spans="1:16" s="61" customFormat="1" ht="18" customHeight="1">
      <c r="A28" s="69"/>
      <c r="B28" s="67"/>
      <c r="C28" s="67"/>
      <c r="D28" s="67"/>
      <c r="E28" s="67"/>
      <c r="F28" s="67"/>
      <c r="G28" s="67"/>
      <c r="H28" s="67"/>
      <c r="I28" s="67"/>
      <c r="J28" s="67"/>
      <c r="K28" s="67"/>
      <c r="L28" s="67"/>
      <c r="M28" s="67"/>
      <c r="N28" s="67"/>
      <c r="O28" s="67"/>
      <c r="P28" s="67"/>
    </row>
    <row r="29" spans="1:16" ht="18" customHeight="1">
      <c r="A29" s="108">
        <v>4</v>
      </c>
      <c r="B29" s="109" t="s">
        <v>18</v>
      </c>
      <c r="C29" s="109"/>
      <c r="D29" s="109"/>
      <c r="E29" s="109">
        <f aca="true" t="shared" si="5" ref="E29:P29">SUM(E30:E59)</f>
        <v>127044</v>
      </c>
      <c r="F29" s="109">
        <f t="shared" si="5"/>
        <v>10000</v>
      </c>
      <c r="G29" s="109">
        <f t="shared" si="5"/>
        <v>0</v>
      </c>
      <c r="H29" s="109">
        <f t="shared" si="5"/>
        <v>0</v>
      </c>
      <c r="I29" s="109">
        <f t="shared" si="5"/>
        <v>111544</v>
      </c>
      <c r="J29" s="109">
        <f t="shared" si="5"/>
        <v>0</v>
      </c>
      <c r="K29" s="109">
        <f t="shared" si="5"/>
        <v>0</v>
      </c>
      <c r="L29" s="109">
        <f t="shared" si="5"/>
        <v>0</v>
      </c>
      <c r="M29" s="109">
        <f t="shared" si="5"/>
        <v>5000</v>
      </c>
      <c r="N29" s="109">
        <f t="shared" si="5"/>
        <v>0</v>
      </c>
      <c r="O29" s="109">
        <f t="shared" si="5"/>
        <v>0</v>
      </c>
      <c r="P29" s="109">
        <f t="shared" si="5"/>
        <v>0</v>
      </c>
    </row>
    <row r="30" spans="1:16" ht="38.25" customHeight="1">
      <c r="A30" s="69"/>
      <c r="B30" s="97" t="s">
        <v>329</v>
      </c>
      <c r="C30" s="68" t="s">
        <v>330</v>
      </c>
      <c r="D30" s="68"/>
      <c r="E30" s="68">
        <v>5000</v>
      </c>
      <c r="F30" s="68"/>
      <c r="G30" s="68"/>
      <c r="H30" s="68"/>
      <c r="I30" s="68">
        <v>5000</v>
      </c>
      <c r="J30" s="67"/>
      <c r="K30" s="67"/>
      <c r="L30" s="67"/>
      <c r="M30" s="67"/>
      <c r="N30" s="67"/>
      <c r="O30" s="67"/>
      <c r="P30" s="67"/>
    </row>
    <row r="31" spans="1:16" ht="46.5" customHeight="1">
      <c r="A31" s="69"/>
      <c r="B31" s="97" t="s">
        <v>358</v>
      </c>
      <c r="C31" s="68" t="s">
        <v>330</v>
      </c>
      <c r="D31" s="68"/>
      <c r="E31" s="68">
        <v>500</v>
      </c>
      <c r="F31" s="68"/>
      <c r="G31" s="68"/>
      <c r="H31" s="68"/>
      <c r="I31" s="68">
        <v>500</v>
      </c>
      <c r="J31" s="67"/>
      <c r="K31" s="67"/>
      <c r="L31" s="67"/>
      <c r="M31" s="67"/>
      <c r="N31" s="67"/>
      <c r="O31" s="67"/>
      <c r="P31" s="67"/>
    </row>
    <row r="32" spans="1:16" ht="27.75" customHeight="1">
      <c r="A32" s="69"/>
      <c r="B32" s="97" t="s">
        <v>337</v>
      </c>
      <c r="C32" s="68" t="s">
        <v>300</v>
      </c>
      <c r="D32" s="68"/>
      <c r="E32" s="68">
        <v>8000</v>
      </c>
      <c r="F32" s="68"/>
      <c r="G32" s="68"/>
      <c r="H32" s="68"/>
      <c r="I32" s="68">
        <v>8000</v>
      </c>
      <c r="J32" s="67"/>
      <c r="K32" s="67"/>
      <c r="L32" s="67"/>
      <c r="M32" s="67"/>
      <c r="N32" s="67"/>
      <c r="O32" s="67"/>
      <c r="P32" s="67"/>
    </row>
    <row r="33" spans="1:16" ht="33.75" customHeight="1">
      <c r="A33" s="69"/>
      <c r="B33" s="97" t="s">
        <v>165</v>
      </c>
      <c r="C33" s="68" t="s">
        <v>17</v>
      </c>
      <c r="D33" s="68"/>
      <c r="E33" s="68">
        <v>200</v>
      </c>
      <c r="F33" s="68"/>
      <c r="G33" s="68"/>
      <c r="H33" s="68"/>
      <c r="I33" s="68">
        <v>200</v>
      </c>
      <c r="J33" s="67"/>
      <c r="K33" s="67"/>
      <c r="L33" s="67"/>
      <c r="M33" s="67"/>
      <c r="N33" s="67"/>
      <c r="O33" s="67"/>
      <c r="P33" s="67"/>
    </row>
    <row r="34" spans="1:16" ht="33.75" customHeight="1">
      <c r="A34" s="69"/>
      <c r="B34" s="97" t="s">
        <v>396</v>
      </c>
      <c r="C34" s="68" t="s">
        <v>397</v>
      </c>
      <c r="D34" s="68"/>
      <c r="E34" s="68">
        <v>15000</v>
      </c>
      <c r="F34" s="68"/>
      <c r="G34" s="68"/>
      <c r="H34" s="68"/>
      <c r="I34" s="68">
        <v>15000</v>
      </c>
      <c r="J34" s="67"/>
      <c r="K34" s="67"/>
      <c r="L34" s="67"/>
      <c r="M34" s="67"/>
      <c r="N34" s="67"/>
      <c r="O34" s="67"/>
      <c r="P34" s="67"/>
    </row>
    <row r="35" spans="1:16" ht="51.75" customHeight="1">
      <c r="A35" s="69"/>
      <c r="B35" s="97" t="s">
        <v>444</v>
      </c>
      <c r="C35" s="97" t="s">
        <v>36</v>
      </c>
      <c r="D35" s="97"/>
      <c r="E35" s="97">
        <v>351</v>
      </c>
      <c r="F35" s="97"/>
      <c r="G35" s="97"/>
      <c r="H35" s="97"/>
      <c r="I35" s="97">
        <v>351</v>
      </c>
      <c r="J35" s="97"/>
      <c r="K35" s="97"/>
      <c r="L35" s="97"/>
      <c r="M35" s="97"/>
      <c r="N35" s="97"/>
      <c r="O35" s="97"/>
      <c r="P35" s="97"/>
    </row>
    <row r="36" spans="1:16" ht="51" customHeight="1">
      <c r="A36" s="69"/>
      <c r="B36" s="97" t="s">
        <v>445</v>
      </c>
      <c r="C36" s="97" t="s">
        <v>36</v>
      </c>
      <c r="D36" s="97"/>
      <c r="E36" s="97">
        <v>5575</v>
      </c>
      <c r="F36" s="97"/>
      <c r="G36" s="97"/>
      <c r="H36" s="97"/>
      <c r="I36" s="97">
        <v>5575</v>
      </c>
      <c r="J36" s="97"/>
      <c r="K36" s="97"/>
      <c r="L36" s="97"/>
      <c r="M36" s="97"/>
      <c r="N36" s="97"/>
      <c r="O36" s="97"/>
      <c r="P36" s="97"/>
    </row>
    <row r="37" spans="1:16" ht="77.25" customHeight="1">
      <c r="A37" s="69"/>
      <c r="B37" s="97" t="s">
        <v>446</v>
      </c>
      <c r="C37" s="97" t="s">
        <v>447</v>
      </c>
      <c r="D37" s="97"/>
      <c r="E37" s="97">
        <v>92</v>
      </c>
      <c r="F37" s="97"/>
      <c r="G37" s="97"/>
      <c r="H37" s="97"/>
      <c r="I37" s="97">
        <v>92</v>
      </c>
      <c r="J37" s="97"/>
      <c r="K37" s="97"/>
      <c r="L37" s="97"/>
      <c r="M37" s="97"/>
      <c r="N37" s="97"/>
      <c r="O37" s="97"/>
      <c r="P37" s="97"/>
    </row>
    <row r="38" spans="1:16" ht="47.25" customHeight="1">
      <c r="A38" s="69"/>
      <c r="B38" s="97" t="s">
        <v>448</v>
      </c>
      <c r="C38" s="97" t="s">
        <v>449</v>
      </c>
      <c r="D38" s="97"/>
      <c r="E38" s="97">
        <v>92</v>
      </c>
      <c r="F38" s="97"/>
      <c r="G38" s="97"/>
      <c r="H38" s="97"/>
      <c r="I38" s="97">
        <v>92</v>
      </c>
      <c r="J38" s="97"/>
      <c r="K38" s="97"/>
      <c r="L38" s="97"/>
      <c r="M38" s="97"/>
      <c r="N38" s="97"/>
      <c r="O38" s="97"/>
      <c r="P38" s="97"/>
    </row>
    <row r="39" spans="1:16" ht="109.5" customHeight="1">
      <c r="A39" s="69"/>
      <c r="B39" s="97" t="s">
        <v>450</v>
      </c>
      <c r="C39" s="97" t="s">
        <v>451</v>
      </c>
      <c r="D39" s="97"/>
      <c r="E39" s="97">
        <v>92</v>
      </c>
      <c r="F39" s="97"/>
      <c r="G39" s="97"/>
      <c r="H39" s="97"/>
      <c r="I39" s="97">
        <v>92</v>
      </c>
      <c r="J39" s="97"/>
      <c r="K39" s="97"/>
      <c r="L39" s="97"/>
      <c r="M39" s="97"/>
      <c r="N39" s="97"/>
      <c r="O39" s="97"/>
      <c r="P39" s="97"/>
    </row>
    <row r="40" spans="1:16" ht="33.75" customHeight="1">
      <c r="A40" s="69"/>
      <c r="B40" s="97" t="s">
        <v>452</v>
      </c>
      <c r="C40" s="97" t="s">
        <v>423</v>
      </c>
      <c r="D40" s="97"/>
      <c r="E40" s="97">
        <v>366</v>
      </c>
      <c r="F40" s="97"/>
      <c r="G40" s="97"/>
      <c r="H40" s="97"/>
      <c r="I40" s="97">
        <v>366</v>
      </c>
      <c r="J40" s="97"/>
      <c r="K40" s="97"/>
      <c r="L40" s="97"/>
      <c r="M40" s="97"/>
      <c r="N40" s="97"/>
      <c r="O40" s="97"/>
      <c r="P40" s="97"/>
    </row>
    <row r="41" spans="1:16" ht="53.25" customHeight="1">
      <c r="A41" s="69"/>
      <c r="B41" s="97" t="s">
        <v>453</v>
      </c>
      <c r="C41" s="97" t="s">
        <v>454</v>
      </c>
      <c r="D41" s="97"/>
      <c r="E41" s="97">
        <v>183</v>
      </c>
      <c r="F41" s="97"/>
      <c r="G41" s="97"/>
      <c r="H41" s="97"/>
      <c r="I41" s="97">
        <v>183</v>
      </c>
      <c r="J41" s="97"/>
      <c r="K41" s="97"/>
      <c r="L41" s="97"/>
      <c r="M41" s="97"/>
      <c r="N41" s="97"/>
      <c r="O41" s="97"/>
      <c r="P41" s="97"/>
    </row>
    <row r="42" spans="1:16" ht="67.5" customHeight="1">
      <c r="A42" s="69"/>
      <c r="B42" s="97" t="s">
        <v>455</v>
      </c>
      <c r="C42" s="97" t="s">
        <v>456</v>
      </c>
      <c r="D42" s="97"/>
      <c r="E42" s="97">
        <v>183</v>
      </c>
      <c r="F42" s="97"/>
      <c r="G42" s="97"/>
      <c r="H42" s="97"/>
      <c r="I42" s="97">
        <v>183</v>
      </c>
      <c r="J42" s="97"/>
      <c r="K42" s="97"/>
      <c r="L42" s="97"/>
      <c r="M42" s="97"/>
      <c r="N42" s="97"/>
      <c r="O42" s="97"/>
      <c r="P42" s="97"/>
    </row>
    <row r="43" spans="1:16" ht="108" customHeight="1">
      <c r="A43" s="69"/>
      <c r="B43" s="97" t="s">
        <v>365</v>
      </c>
      <c r="C43" s="97"/>
      <c r="D43" s="68"/>
      <c r="E43" s="68">
        <v>7000</v>
      </c>
      <c r="F43" s="68"/>
      <c r="G43" s="68"/>
      <c r="H43" s="68"/>
      <c r="I43" s="68">
        <v>7000</v>
      </c>
      <c r="J43" s="67"/>
      <c r="K43" s="67"/>
      <c r="L43" s="67"/>
      <c r="M43" s="67"/>
      <c r="N43" s="67"/>
      <c r="O43" s="67"/>
      <c r="P43" s="67"/>
    </row>
    <row r="44" spans="1:16" ht="35.25" customHeight="1">
      <c r="A44" s="69"/>
      <c r="B44" s="97" t="s">
        <v>366</v>
      </c>
      <c r="C44" s="68" t="s">
        <v>367</v>
      </c>
      <c r="D44" s="68"/>
      <c r="E44" s="68">
        <v>2100</v>
      </c>
      <c r="F44" s="68"/>
      <c r="G44" s="68"/>
      <c r="H44" s="68"/>
      <c r="I44" s="68">
        <v>2100</v>
      </c>
      <c r="J44" s="67"/>
      <c r="K44" s="67"/>
      <c r="L44" s="67"/>
      <c r="M44" s="67"/>
      <c r="N44" s="67"/>
      <c r="O44" s="67"/>
      <c r="P44" s="67"/>
    </row>
    <row r="45" spans="1:16" ht="36.75" customHeight="1">
      <c r="A45" s="69"/>
      <c r="B45" s="97" t="s">
        <v>368</v>
      </c>
      <c r="C45" s="68" t="s">
        <v>36</v>
      </c>
      <c r="D45" s="68"/>
      <c r="E45" s="68"/>
      <c r="F45" s="68"/>
      <c r="G45" s="68"/>
      <c r="H45" s="68"/>
      <c r="I45" s="68"/>
      <c r="J45" s="67"/>
      <c r="K45" s="67"/>
      <c r="L45" s="67"/>
      <c r="M45" s="67"/>
      <c r="N45" s="67"/>
      <c r="O45" s="67"/>
      <c r="P45" s="67"/>
    </row>
    <row r="46" spans="1:16" ht="31.5" customHeight="1">
      <c r="A46" s="69"/>
      <c r="B46" s="97" t="s">
        <v>369</v>
      </c>
      <c r="C46" s="68" t="s">
        <v>34</v>
      </c>
      <c r="D46" s="68"/>
      <c r="E46" s="68">
        <v>2800</v>
      </c>
      <c r="F46" s="68"/>
      <c r="G46" s="68"/>
      <c r="H46" s="68"/>
      <c r="I46" s="68">
        <v>2800</v>
      </c>
      <c r="J46" s="67"/>
      <c r="K46" s="67"/>
      <c r="L46" s="67"/>
      <c r="M46" s="67"/>
      <c r="N46" s="67"/>
      <c r="O46" s="67"/>
      <c r="P46" s="67"/>
    </row>
    <row r="47" spans="1:16" ht="35.25" customHeight="1">
      <c r="A47" s="69"/>
      <c r="B47" s="97" t="s">
        <v>370</v>
      </c>
      <c r="C47" s="68" t="s">
        <v>34</v>
      </c>
      <c r="D47" s="68"/>
      <c r="E47" s="68">
        <v>15000</v>
      </c>
      <c r="F47" s="68"/>
      <c r="G47" s="68"/>
      <c r="H47" s="68"/>
      <c r="I47" s="68">
        <v>15000</v>
      </c>
      <c r="J47" s="67"/>
      <c r="K47" s="67"/>
      <c r="L47" s="67"/>
      <c r="M47" s="67"/>
      <c r="N47" s="67"/>
      <c r="O47" s="67"/>
      <c r="P47" s="67"/>
    </row>
    <row r="48" spans="1:16" ht="32.25" customHeight="1">
      <c r="A48" s="69"/>
      <c r="B48" s="97" t="s">
        <v>372</v>
      </c>
      <c r="C48" s="68" t="s">
        <v>34</v>
      </c>
      <c r="D48" s="68"/>
      <c r="E48" s="68">
        <v>20000</v>
      </c>
      <c r="F48" s="68"/>
      <c r="G48" s="68"/>
      <c r="H48" s="68"/>
      <c r="I48" s="68">
        <v>20000</v>
      </c>
      <c r="J48" s="67"/>
      <c r="K48" s="67"/>
      <c r="L48" s="67"/>
      <c r="M48" s="67"/>
      <c r="N48" s="67"/>
      <c r="O48" s="67"/>
      <c r="P48" s="67"/>
    </row>
    <row r="49" spans="1:16" ht="50.25" customHeight="1">
      <c r="A49" s="69"/>
      <c r="B49" s="128" t="s">
        <v>374</v>
      </c>
      <c r="C49" s="66" t="s">
        <v>91</v>
      </c>
      <c r="D49" s="68"/>
      <c r="E49" s="68">
        <v>1360</v>
      </c>
      <c r="F49" s="68"/>
      <c r="G49" s="68"/>
      <c r="H49" s="68"/>
      <c r="I49" s="68">
        <v>1360</v>
      </c>
      <c r="J49" s="68"/>
      <c r="K49" s="68"/>
      <c r="L49" s="68"/>
      <c r="M49" s="68"/>
      <c r="N49" s="68"/>
      <c r="O49" s="68"/>
      <c r="P49" s="68"/>
    </row>
    <row r="50" spans="1:25" s="92" customFormat="1" ht="32.25" customHeight="1">
      <c r="A50" s="94"/>
      <c r="B50" s="100" t="s">
        <v>101</v>
      </c>
      <c r="C50" s="101" t="s">
        <v>90</v>
      </c>
      <c r="D50" s="99"/>
      <c r="E50" s="95">
        <v>3000</v>
      </c>
      <c r="F50" s="99"/>
      <c r="G50" s="99"/>
      <c r="H50" s="99"/>
      <c r="I50" s="99"/>
      <c r="J50" s="99"/>
      <c r="K50" s="99"/>
      <c r="L50" s="99"/>
      <c r="M50" s="95">
        <v>3000</v>
      </c>
      <c r="N50" s="95"/>
      <c r="O50" s="99"/>
      <c r="P50" s="95"/>
      <c r="Q50" s="61"/>
      <c r="R50" s="61"/>
      <c r="S50" s="61"/>
      <c r="T50" s="61"/>
      <c r="U50" s="61"/>
      <c r="V50" s="61"/>
      <c r="W50" s="61"/>
      <c r="X50" s="61"/>
      <c r="Y50" s="61"/>
    </row>
    <row r="51" spans="1:25" s="92" customFormat="1" ht="32.25" customHeight="1">
      <c r="A51" s="94"/>
      <c r="B51" s="94" t="s">
        <v>375</v>
      </c>
      <c r="C51" s="94" t="s">
        <v>91</v>
      </c>
      <c r="D51" s="99"/>
      <c r="E51" s="95">
        <v>2000</v>
      </c>
      <c r="F51" s="99"/>
      <c r="G51" s="99"/>
      <c r="H51" s="99"/>
      <c r="I51" s="99"/>
      <c r="J51" s="99"/>
      <c r="K51" s="99"/>
      <c r="L51" s="99"/>
      <c r="M51" s="95">
        <v>2000</v>
      </c>
      <c r="N51" s="95"/>
      <c r="O51" s="99"/>
      <c r="P51" s="95"/>
      <c r="Q51" s="61"/>
      <c r="R51" s="61"/>
      <c r="S51" s="61"/>
      <c r="T51" s="61"/>
      <c r="U51" s="61"/>
      <c r="V51" s="61"/>
      <c r="W51" s="61"/>
      <c r="X51" s="61"/>
      <c r="Y51" s="61"/>
    </row>
    <row r="52" spans="1:25" s="92" customFormat="1" ht="60" customHeight="1">
      <c r="A52" s="94"/>
      <c r="B52" s="97" t="s">
        <v>383</v>
      </c>
      <c r="C52" s="129" t="s">
        <v>249</v>
      </c>
      <c r="D52" s="94"/>
      <c r="E52" s="95">
        <v>1000</v>
      </c>
      <c r="F52" s="95"/>
      <c r="G52" s="95"/>
      <c r="H52" s="95"/>
      <c r="I52" s="95">
        <v>1000</v>
      </c>
      <c r="J52" s="96"/>
      <c r="K52" s="95"/>
      <c r="L52" s="95"/>
      <c r="M52" s="95"/>
      <c r="N52" s="95"/>
      <c r="O52" s="95"/>
      <c r="P52" s="95"/>
      <c r="Q52" s="61"/>
      <c r="R52" s="61"/>
      <c r="S52" s="61"/>
      <c r="T52" s="61"/>
      <c r="U52" s="61"/>
      <c r="V52" s="61"/>
      <c r="W52" s="61"/>
      <c r="X52" s="61"/>
      <c r="Y52" s="61"/>
    </row>
    <row r="53" spans="1:25" s="92" customFormat="1" ht="39.75" customHeight="1">
      <c r="A53" s="94"/>
      <c r="B53" s="128" t="s">
        <v>245</v>
      </c>
      <c r="C53" s="129" t="s">
        <v>247</v>
      </c>
      <c r="D53" s="66"/>
      <c r="E53" s="68">
        <v>50</v>
      </c>
      <c r="F53" s="68"/>
      <c r="G53" s="68"/>
      <c r="H53" s="68"/>
      <c r="I53" s="68">
        <v>50</v>
      </c>
      <c r="J53" s="70"/>
      <c r="K53" s="68"/>
      <c r="L53" s="68"/>
      <c r="M53" s="68"/>
      <c r="N53" s="68"/>
      <c r="O53" s="68"/>
      <c r="P53" s="68"/>
      <c r="Q53" s="61"/>
      <c r="R53" s="61"/>
      <c r="S53" s="61"/>
      <c r="T53" s="61"/>
      <c r="U53" s="61"/>
      <c r="V53" s="61"/>
      <c r="W53" s="61"/>
      <c r="X53" s="61"/>
      <c r="Y53" s="61"/>
    </row>
    <row r="54" spans="1:25" s="92" customFormat="1" ht="42.75" customHeight="1">
      <c r="A54" s="94"/>
      <c r="B54" s="128" t="s">
        <v>246</v>
      </c>
      <c r="C54" s="129" t="s">
        <v>247</v>
      </c>
      <c r="D54" s="68"/>
      <c r="E54" s="68">
        <v>500</v>
      </c>
      <c r="F54" s="68"/>
      <c r="G54" s="68"/>
      <c r="H54" s="68"/>
      <c r="I54" s="68"/>
      <c r="J54" s="68"/>
      <c r="K54" s="68"/>
      <c r="L54" s="68"/>
      <c r="M54" s="68"/>
      <c r="N54" s="68"/>
      <c r="O54" s="68"/>
      <c r="P54" s="68"/>
      <c r="Q54" s="61"/>
      <c r="R54" s="61"/>
      <c r="S54" s="61"/>
      <c r="T54" s="61"/>
      <c r="U54" s="61"/>
      <c r="V54" s="61"/>
      <c r="W54" s="61"/>
      <c r="X54" s="61"/>
      <c r="Y54" s="61"/>
    </row>
    <row r="55" spans="1:25" s="92" customFormat="1" ht="34.5" customHeight="1">
      <c r="A55" s="94"/>
      <c r="B55" s="128" t="s">
        <v>381</v>
      </c>
      <c r="C55" s="129" t="s">
        <v>247</v>
      </c>
      <c r="D55" s="68"/>
      <c r="E55" s="68">
        <v>700</v>
      </c>
      <c r="F55" s="68"/>
      <c r="G55" s="68"/>
      <c r="H55" s="68"/>
      <c r="I55" s="68">
        <v>700</v>
      </c>
      <c r="J55" s="68"/>
      <c r="K55" s="68"/>
      <c r="L55" s="68"/>
      <c r="M55" s="68"/>
      <c r="N55" s="68"/>
      <c r="O55" s="68"/>
      <c r="P55" s="68"/>
      <c r="Q55" s="61"/>
      <c r="R55" s="61"/>
      <c r="S55" s="61"/>
      <c r="T55" s="61"/>
      <c r="U55" s="61"/>
      <c r="V55" s="61"/>
      <c r="W55" s="61"/>
      <c r="X55" s="61"/>
      <c r="Y55" s="61"/>
    </row>
    <row r="56" spans="1:25" s="92" customFormat="1" ht="57.75" customHeight="1">
      <c r="A56" s="94"/>
      <c r="B56" s="128" t="s">
        <v>382</v>
      </c>
      <c r="C56" s="129" t="s">
        <v>247</v>
      </c>
      <c r="D56" s="68"/>
      <c r="E56" s="68">
        <v>900</v>
      </c>
      <c r="F56" s="68"/>
      <c r="G56" s="68"/>
      <c r="H56" s="68"/>
      <c r="I56" s="68">
        <v>900</v>
      </c>
      <c r="J56" s="68"/>
      <c r="K56" s="68"/>
      <c r="L56" s="68"/>
      <c r="M56" s="68"/>
      <c r="N56" s="68"/>
      <c r="O56" s="68"/>
      <c r="P56" s="68"/>
      <c r="Q56" s="61"/>
      <c r="R56" s="61"/>
      <c r="S56" s="61"/>
      <c r="T56" s="61"/>
      <c r="U56" s="61"/>
      <c r="V56" s="61"/>
      <c r="W56" s="61"/>
      <c r="X56" s="61"/>
      <c r="Y56" s="61"/>
    </row>
    <row r="57" spans="1:25" s="92" customFormat="1" ht="44.25" customHeight="1">
      <c r="A57" s="94"/>
      <c r="B57" s="97" t="s">
        <v>398</v>
      </c>
      <c r="C57" s="94" t="s">
        <v>48</v>
      </c>
      <c r="D57" s="95"/>
      <c r="E57" s="95">
        <v>10000</v>
      </c>
      <c r="F57" s="95">
        <v>10000</v>
      </c>
      <c r="G57" s="95"/>
      <c r="H57" s="95"/>
      <c r="I57" s="95"/>
      <c r="J57" s="95"/>
      <c r="K57" s="95"/>
      <c r="L57" s="95"/>
      <c r="M57" s="95"/>
      <c r="N57" s="95"/>
      <c r="O57" s="95"/>
      <c r="P57" s="95"/>
      <c r="Q57" s="61"/>
      <c r="R57" s="61"/>
      <c r="S57" s="61"/>
      <c r="T57" s="61"/>
      <c r="U57" s="61"/>
      <c r="V57" s="61"/>
      <c r="W57" s="61"/>
      <c r="X57" s="61"/>
      <c r="Y57" s="61"/>
    </row>
    <row r="58" spans="1:25" s="92" customFormat="1" ht="51" customHeight="1">
      <c r="A58" s="94"/>
      <c r="B58" s="97" t="s">
        <v>401</v>
      </c>
      <c r="C58" s="94" t="s">
        <v>399</v>
      </c>
      <c r="D58" s="95"/>
      <c r="E58" s="95">
        <v>20000</v>
      </c>
      <c r="F58" s="95"/>
      <c r="G58" s="95"/>
      <c r="H58" s="95"/>
      <c r="I58" s="95">
        <v>20000</v>
      </c>
      <c r="J58" s="95"/>
      <c r="K58" s="95"/>
      <c r="L58" s="95"/>
      <c r="M58" s="95"/>
      <c r="N58" s="95"/>
      <c r="O58" s="95"/>
      <c r="P58" s="95"/>
      <c r="Q58" s="61"/>
      <c r="R58" s="61"/>
      <c r="S58" s="61"/>
      <c r="T58" s="61"/>
      <c r="U58" s="61"/>
      <c r="V58" s="61"/>
      <c r="W58" s="61"/>
      <c r="X58" s="61"/>
      <c r="Y58" s="61"/>
    </row>
    <row r="59" spans="1:25" s="92" customFormat="1" ht="51.75" customHeight="1">
      <c r="A59" s="94"/>
      <c r="B59" s="97" t="s">
        <v>402</v>
      </c>
      <c r="C59" s="94" t="s">
        <v>400</v>
      </c>
      <c r="D59" s="95"/>
      <c r="E59" s="95">
        <v>5000</v>
      </c>
      <c r="F59" s="95"/>
      <c r="G59" s="95"/>
      <c r="H59" s="95"/>
      <c r="I59" s="95">
        <v>5000</v>
      </c>
      <c r="J59" s="95"/>
      <c r="K59" s="95"/>
      <c r="L59" s="95"/>
      <c r="M59" s="95"/>
      <c r="N59" s="95"/>
      <c r="O59" s="95"/>
      <c r="P59" s="95"/>
      <c r="Q59" s="61"/>
      <c r="R59" s="61"/>
      <c r="S59" s="61"/>
      <c r="T59" s="61"/>
      <c r="U59" s="61"/>
      <c r="V59" s="61"/>
      <c r="W59" s="61"/>
      <c r="X59" s="61"/>
      <c r="Y59" s="61"/>
    </row>
    <row r="60" spans="1:16" ht="18" customHeight="1">
      <c r="A60" s="108">
        <v>5</v>
      </c>
      <c r="B60" s="109" t="s">
        <v>19</v>
      </c>
      <c r="C60" s="109"/>
      <c r="D60" s="109"/>
      <c r="E60" s="109">
        <f>SUM(E61:E62)</f>
        <v>30</v>
      </c>
      <c r="F60" s="109">
        <f aca="true" t="shared" si="6" ref="F60:P60">SUM(F61:F62)</f>
        <v>0</v>
      </c>
      <c r="G60" s="109">
        <f t="shared" si="6"/>
        <v>0</v>
      </c>
      <c r="H60" s="109">
        <f t="shared" si="6"/>
        <v>0</v>
      </c>
      <c r="I60" s="109">
        <f t="shared" si="6"/>
        <v>0</v>
      </c>
      <c r="J60" s="109">
        <f t="shared" si="6"/>
        <v>0</v>
      </c>
      <c r="K60" s="109">
        <f t="shared" si="6"/>
        <v>0</v>
      </c>
      <c r="L60" s="109">
        <f t="shared" si="6"/>
        <v>0</v>
      </c>
      <c r="M60" s="109">
        <f t="shared" si="6"/>
        <v>30</v>
      </c>
      <c r="N60" s="109">
        <f t="shared" si="6"/>
        <v>0</v>
      </c>
      <c r="O60" s="109">
        <f t="shared" si="6"/>
        <v>0</v>
      </c>
      <c r="P60" s="109">
        <f t="shared" si="6"/>
        <v>0</v>
      </c>
    </row>
    <row r="61" spans="1:16" ht="31.5" customHeight="1">
      <c r="A61" s="69"/>
      <c r="B61" s="68" t="s">
        <v>338</v>
      </c>
      <c r="C61" s="68" t="s">
        <v>17</v>
      </c>
      <c r="D61" s="68"/>
      <c r="E61" s="68">
        <v>30</v>
      </c>
      <c r="F61" s="68"/>
      <c r="G61" s="68"/>
      <c r="H61" s="68"/>
      <c r="I61" s="68"/>
      <c r="J61" s="68"/>
      <c r="K61" s="68"/>
      <c r="L61" s="68"/>
      <c r="M61" s="68">
        <v>30</v>
      </c>
      <c r="N61" s="67"/>
      <c r="O61" s="67"/>
      <c r="P61" s="67"/>
    </row>
    <row r="62" spans="1:16" ht="18" customHeight="1">
      <c r="A62" s="69"/>
      <c r="B62" s="67"/>
      <c r="C62" s="67"/>
      <c r="D62" s="67"/>
      <c r="E62" s="67"/>
      <c r="F62" s="67"/>
      <c r="G62" s="67"/>
      <c r="H62" s="67"/>
      <c r="I62" s="67"/>
      <c r="J62" s="67"/>
      <c r="K62" s="67"/>
      <c r="L62" s="67"/>
      <c r="M62" s="67"/>
      <c r="N62" s="67"/>
      <c r="O62" s="67"/>
      <c r="P62" s="67"/>
    </row>
    <row r="63" spans="1:16" ht="32.25" customHeight="1">
      <c r="A63" s="108">
        <v>6</v>
      </c>
      <c r="B63" s="109" t="s">
        <v>20</v>
      </c>
      <c r="C63" s="109"/>
      <c r="D63" s="109"/>
      <c r="E63" s="109">
        <f>SUM(E64:E66)</f>
        <v>50</v>
      </c>
      <c r="F63" s="109">
        <f aca="true" t="shared" si="7" ref="F63:P63">SUM(F64:F66)</f>
        <v>0</v>
      </c>
      <c r="G63" s="109">
        <f t="shared" si="7"/>
        <v>0</v>
      </c>
      <c r="H63" s="109">
        <f t="shared" si="7"/>
        <v>0</v>
      </c>
      <c r="I63" s="109">
        <f t="shared" si="7"/>
        <v>0</v>
      </c>
      <c r="J63" s="109">
        <f t="shared" si="7"/>
        <v>0</v>
      </c>
      <c r="K63" s="109">
        <f t="shared" si="7"/>
        <v>0</v>
      </c>
      <c r="L63" s="109">
        <f t="shared" si="7"/>
        <v>0</v>
      </c>
      <c r="M63" s="109">
        <f t="shared" si="7"/>
        <v>50</v>
      </c>
      <c r="N63" s="109">
        <f t="shared" si="7"/>
        <v>0</v>
      </c>
      <c r="O63" s="109">
        <f t="shared" si="7"/>
        <v>0</v>
      </c>
      <c r="P63" s="109">
        <f t="shared" si="7"/>
        <v>0</v>
      </c>
    </row>
    <row r="64" spans="1:16" ht="32.25" customHeight="1">
      <c r="A64" s="113"/>
      <c r="B64" s="68" t="s">
        <v>339</v>
      </c>
      <c r="C64" s="68" t="s">
        <v>17</v>
      </c>
      <c r="D64" s="68"/>
      <c r="E64" s="68">
        <v>50</v>
      </c>
      <c r="F64" s="68"/>
      <c r="G64" s="68"/>
      <c r="H64" s="68"/>
      <c r="I64" s="68"/>
      <c r="J64" s="68"/>
      <c r="K64" s="68"/>
      <c r="L64" s="68"/>
      <c r="M64" s="68">
        <v>50</v>
      </c>
      <c r="N64" s="68"/>
      <c r="O64" s="68"/>
      <c r="P64" s="68"/>
    </row>
    <row r="65" spans="1:16" ht="32.25" customHeight="1">
      <c r="A65" s="113"/>
      <c r="B65" s="116"/>
      <c r="C65" s="116"/>
      <c r="D65" s="116"/>
      <c r="E65" s="116"/>
      <c r="F65" s="116"/>
      <c r="G65" s="116"/>
      <c r="H65" s="116"/>
      <c r="I65" s="116"/>
      <c r="J65" s="116"/>
      <c r="K65" s="116"/>
      <c r="L65" s="116"/>
      <c r="M65" s="116"/>
      <c r="N65" s="116"/>
      <c r="O65" s="116"/>
      <c r="P65" s="116"/>
    </row>
    <row r="66" spans="1:16" ht="32.25" customHeight="1">
      <c r="A66" s="113"/>
      <c r="B66" s="116"/>
      <c r="C66" s="116"/>
      <c r="D66" s="116"/>
      <c r="E66" s="116"/>
      <c r="F66" s="116"/>
      <c r="G66" s="116"/>
      <c r="H66" s="116"/>
      <c r="I66" s="116"/>
      <c r="J66" s="116"/>
      <c r="K66" s="116"/>
      <c r="L66" s="116"/>
      <c r="M66" s="116"/>
      <c r="N66" s="116"/>
      <c r="O66" s="116"/>
      <c r="P66" s="116"/>
    </row>
    <row r="67" spans="1:16" ht="18" customHeight="1">
      <c r="A67" s="108">
        <v>7</v>
      </c>
      <c r="B67" s="109" t="s">
        <v>21</v>
      </c>
      <c r="C67" s="109"/>
      <c r="D67" s="109"/>
      <c r="E67" s="109">
        <f>SUM(E68:E73)</f>
        <v>570</v>
      </c>
      <c r="F67" s="109">
        <f aca="true" t="shared" si="8" ref="F67:P67">SUM(F68:F73)</f>
        <v>0</v>
      </c>
      <c r="G67" s="109">
        <f t="shared" si="8"/>
        <v>0</v>
      </c>
      <c r="H67" s="109">
        <f t="shared" si="8"/>
        <v>0</v>
      </c>
      <c r="I67" s="109">
        <f t="shared" si="8"/>
        <v>0</v>
      </c>
      <c r="J67" s="109">
        <f t="shared" si="8"/>
        <v>0</v>
      </c>
      <c r="K67" s="109">
        <f t="shared" si="8"/>
        <v>0</v>
      </c>
      <c r="L67" s="109">
        <f t="shared" si="8"/>
        <v>0</v>
      </c>
      <c r="M67" s="109">
        <f t="shared" si="8"/>
        <v>70</v>
      </c>
      <c r="N67" s="109">
        <f t="shared" si="8"/>
        <v>500</v>
      </c>
      <c r="O67" s="109">
        <f t="shared" si="8"/>
        <v>0</v>
      </c>
      <c r="P67" s="109">
        <f t="shared" si="8"/>
        <v>0</v>
      </c>
    </row>
    <row r="68" spans="1:25" s="91" customFormat="1" ht="30">
      <c r="A68" s="98"/>
      <c r="B68" s="100" t="s">
        <v>340</v>
      </c>
      <c r="C68" s="101" t="s">
        <v>24</v>
      </c>
      <c r="D68" s="99"/>
      <c r="E68" s="95">
        <v>30</v>
      </c>
      <c r="F68" s="99"/>
      <c r="G68" s="99"/>
      <c r="H68" s="99"/>
      <c r="I68" s="99"/>
      <c r="J68" s="99"/>
      <c r="K68" s="99"/>
      <c r="L68" s="99"/>
      <c r="M68" s="95">
        <v>30</v>
      </c>
      <c r="N68" s="95"/>
      <c r="O68" s="99"/>
      <c r="P68" s="95"/>
      <c r="Q68" s="60"/>
      <c r="R68" s="60"/>
      <c r="S68" s="60"/>
      <c r="T68" s="60"/>
      <c r="U68" s="60"/>
      <c r="V68" s="60"/>
      <c r="W68" s="60"/>
      <c r="X68" s="60"/>
      <c r="Y68" s="60"/>
    </row>
    <row r="69" spans="1:25" s="91" customFormat="1" ht="30">
      <c r="A69" s="98"/>
      <c r="B69" s="100" t="s">
        <v>341</v>
      </c>
      <c r="C69" s="101" t="s">
        <v>24</v>
      </c>
      <c r="D69" s="99"/>
      <c r="E69" s="95">
        <v>20</v>
      </c>
      <c r="F69" s="99"/>
      <c r="G69" s="99"/>
      <c r="H69" s="99"/>
      <c r="I69" s="99"/>
      <c r="J69" s="99"/>
      <c r="K69" s="99"/>
      <c r="L69" s="99"/>
      <c r="M69" s="95">
        <v>20</v>
      </c>
      <c r="N69" s="95"/>
      <c r="O69" s="99"/>
      <c r="P69" s="95"/>
      <c r="Q69" s="60"/>
      <c r="R69" s="60"/>
      <c r="S69" s="60"/>
      <c r="T69" s="60"/>
      <c r="U69" s="60"/>
      <c r="V69" s="60"/>
      <c r="W69" s="60"/>
      <c r="X69" s="60"/>
      <c r="Y69" s="60"/>
    </row>
    <row r="70" spans="1:25" s="91" customFormat="1" ht="30">
      <c r="A70" s="98"/>
      <c r="B70" s="94" t="s">
        <v>342</v>
      </c>
      <c r="C70" s="94" t="s">
        <v>343</v>
      </c>
      <c r="D70" s="99"/>
      <c r="E70" s="95">
        <v>20</v>
      </c>
      <c r="F70" s="99"/>
      <c r="G70" s="99"/>
      <c r="H70" s="99"/>
      <c r="I70" s="99"/>
      <c r="J70" s="99"/>
      <c r="K70" s="99"/>
      <c r="L70" s="99"/>
      <c r="M70" s="95">
        <v>20</v>
      </c>
      <c r="N70" s="95"/>
      <c r="O70" s="99"/>
      <c r="P70" s="95"/>
      <c r="Q70" s="60"/>
      <c r="R70" s="60"/>
      <c r="S70" s="60"/>
      <c r="T70" s="60"/>
      <c r="U70" s="60"/>
      <c r="V70" s="60"/>
      <c r="W70" s="60"/>
      <c r="X70" s="60"/>
      <c r="Y70" s="60"/>
    </row>
    <row r="71" spans="1:25" s="91" customFormat="1" ht="30">
      <c r="A71" s="98"/>
      <c r="B71" s="95" t="s">
        <v>384</v>
      </c>
      <c r="C71" s="95" t="s">
        <v>249</v>
      </c>
      <c r="D71" s="99"/>
      <c r="E71" s="95">
        <v>500</v>
      </c>
      <c r="F71" s="99"/>
      <c r="G71" s="99"/>
      <c r="H71" s="99"/>
      <c r="I71" s="99"/>
      <c r="J71" s="99"/>
      <c r="K71" s="99"/>
      <c r="L71" s="99"/>
      <c r="M71" s="95"/>
      <c r="N71" s="95">
        <v>500</v>
      </c>
      <c r="O71" s="99"/>
      <c r="P71" s="95"/>
      <c r="Q71" s="60"/>
      <c r="R71" s="60"/>
      <c r="S71" s="60"/>
      <c r="T71" s="60"/>
      <c r="U71" s="60"/>
      <c r="V71" s="60"/>
      <c r="W71" s="60"/>
      <c r="X71" s="60"/>
      <c r="Y71" s="60"/>
    </row>
    <row r="72" spans="1:25" s="91" customFormat="1" ht="15">
      <c r="A72" s="98"/>
      <c r="B72" s="100"/>
      <c r="C72" s="101"/>
      <c r="D72" s="99"/>
      <c r="E72" s="95"/>
      <c r="F72" s="99"/>
      <c r="G72" s="99"/>
      <c r="H72" s="99"/>
      <c r="I72" s="99"/>
      <c r="J72" s="99"/>
      <c r="K72" s="99"/>
      <c r="L72" s="99"/>
      <c r="M72" s="95"/>
      <c r="N72" s="95"/>
      <c r="O72" s="99"/>
      <c r="P72" s="95"/>
      <c r="Q72" s="60"/>
      <c r="R72" s="60"/>
      <c r="S72" s="60"/>
      <c r="T72" s="60"/>
      <c r="U72" s="60"/>
      <c r="V72" s="60"/>
      <c r="W72" s="60"/>
      <c r="X72" s="60"/>
      <c r="Y72" s="60"/>
    </row>
    <row r="73" spans="1:25" s="91" customFormat="1" ht="15">
      <c r="A73" s="98"/>
      <c r="B73" s="94"/>
      <c r="C73" s="94"/>
      <c r="D73" s="99"/>
      <c r="E73" s="95"/>
      <c r="F73" s="99"/>
      <c r="G73" s="99"/>
      <c r="H73" s="99"/>
      <c r="I73" s="99"/>
      <c r="J73" s="99"/>
      <c r="K73" s="99"/>
      <c r="L73" s="99"/>
      <c r="M73" s="95"/>
      <c r="N73" s="95"/>
      <c r="O73" s="99"/>
      <c r="P73" s="95"/>
      <c r="Q73" s="60"/>
      <c r="R73" s="60"/>
      <c r="S73" s="60"/>
      <c r="T73" s="60"/>
      <c r="U73" s="60"/>
      <c r="V73" s="60"/>
      <c r="W73" s="60"/>
      <c r="X73" s="60"/>
      <c r="Y73" s="60"/>
    </row>
    <row r="74" spans="1:16" ht="45" customHeight="1">
      <c r="A74" s="108">
        <v>8</v>
      </c>
      <c r="B74" s="109" t="s">
        <v>314</v>
      </c>
      <c r="C74" s="110"/>
      <c r="D74" s="110"/>
      <c r="E74" s="110">
        <f aca="true" t="shared" si="9" ref="E74:P74">SUM(E75:E76)</f>
        <v>4100</v>
      </c>
      <c r="F74" s="110">
        <f t="shared" si="9"/>
        <v>0</v>
      </c>
      <c r="G74" s="110">
        <f t="shared" si="9"/>
        <v>0</v>
      </c>
      <c r="H74" s="110">
        <f t="shared" si="9"/>
        <v>0</v>
      </c>
      <c r="I74" s="110">
        <f t="shared" si="9"/>
        <v>0</v>
      </c>
      <c r="J74" s="110">
        <f t="shared" si="9"/>
        <v>0</v>
      </c>
      <c r="K74" s="110">
        <f t="shared" si="9"/>
        <v>0</v>
      </c>
      <c r="L74" s="110">
        <f t="shared" si="9"/>
        <v>0</v>
      </c>
      <c r="M74" s="110">
        <f t="shared" si="9"/>
        <v>0</v>
      </c>
      <c r="N74" s="110">
        <f t="shared" si="9"/>
        <v>4100</v>
      </c>
      <c r="O74" s="110">
        <f t="shared" si="9"/>
        <v>0</v>
      </c>
      <c r="P74" s="110">
        <f t="shared" si="9"/>
        <v>0</v>
      </c>
    </row>
    <row r="75" spans="1:25" s="91" customFormat="1" ht="45" customHeight="1">
      <c r="A75" s="98"/>
      <c r="B75" s="102" t="s">
        <v>344</v>
      </c>
      <c r="C75" s="130" t="s">
        <v>345</v>
      </c>
      <c r="D75" s="130"/>
      <c r="E75" s="130">
        <v>100</v>
      </c>
      <c r="F75" s="130"/>
      <c r="G75" s="130"/>
      <c r="H75" s="130"/>
      <c r="I75" s="130"/>
      <c r="J75" s="130"/>
      <c r="K75" s="130"/>
      <c r="L75" s="130"/>
      <c r="M75" s="130"/>
      <c r="N75" s="130">
        <v>100</v>
      </c>
      <c r="O75" s="130"/>
      <c r="P75" s="130"/>
      <c r="Q75" s="60"/>
      <c r="R75" s="60"/>
      <c r="S75" s="60"/>
      <c r="T75" s="60"/>
      <c r="U75" s="60"/>
      <c r="V75" s="60"/>
      <c r="W75" s="60"/>
      <c r="X75" s="60"/>
      <c r="Y75" s="60"/>
    </row>
    <row r="76" spans="1:25" s="91" customFormat="1" ht="45" customHeight="1">
      <c r="A76" s="98"/>
      <c r="B76" s="131" t="s">
        <v>385</v>
      </c>
      <c r="C76" s="68" t="s">
        <v>247</v>
      </c>
      <c r="D76" s="68"/>
      <c r="E76" s="68">
        <v>4000</v>
      </c>
      <c r="F76" s="68"/>
      <c r="G76" s="68"/>
      <c r="H76" s="68"/>
      <c r="I76" s="68"/>
      <c r="J76" s="68"/>
      <c r="K76" s="68"/>
      <c r="L76" s="68"/>
      <c r="M76" s="68"/>
      <c r="N76" s="68">
        <v>4000</v>
      </c>
      <c r="O76" s="68"/>
      <c r="P76" s="68"/>
      <c r="Q76" s="60"/>
      <c r="R76" s="60"/>
      <c r="S76" s="60"/>
      <c r="T76" s="60"/>
      <c r="U76" s="60"/>
      <c r="V76" s="60"/>
      <c r="W76" s="60"/>
      <c r="X76" s="60"/>
      <c r="Y76" s="60"/>
    </row>
    <row r="77" spans="1:16" ht="18" customHeight="1">
      <c r="A77" s="108">
        <v>9</v>
      </c>
      <c r="B77" s="109" t="s">
        <v>38</v>
      </c>
      <c r="C77" s="109"/>
      <c r="D77" s="109"/>
      <c r="E77" s="109">
        <v>0</v>
      </c>
      <c r="F77" s="109">
        <v>0</v>
      </c>
      <c r="G77" s="109">
        <v>0</v>
      </c>
      <c r="H77" s="109">
        <v>0</v>
      </c>
      <c r="I77" s="109">
        <v>0</v>
      </c>
      <c r="J77" s="109">
        <v>0</v>
      </c>
      <c r="K77" s="109">
        <v>0</v>
      </c>
      <c r="L77" s="109">
        <v>0</v>
      </c>
      <c r="M77" s="109">
        <v>0</v>
      </c>
      <c r="N77" s="109">
        <v>0</v>
      </c>
      <c r="O77" s="109">
        <v>0</v>
      </c>
      <c r="P77" s="109">
        <v>0</v>
      </c>
    </row>
    <row r="78" spans="1:16" ht="18" customHeight="1">
      <c r="A78" s="108">
        <v>10</v>
      </c>
      <c r="B78" s="109" t="s">
        <v>39</v>
      </c>
      <c r="C78" s="109"/>
      <c r="D78" s="109"/>
      <c r="E78" s="109">
        <f>SUM(E79)</f>
        <v>200</v>
      </c>
      <c r="F78" s="109">
        <f aca="true" t="shared" si="10" ref="F78:P78">SUM(F79)</f>
        <v>0</v>
      </c>
      <c r="G78" s="109">
        <f t="shared" si="10"/>
        <v>0</v>
      </c>
      <c r="H78" s="109">
        <f t="shared" si="10"/>
        <v>0</v>
      </c>
      <c r="I78" s="109">
        <f t="shared" si="10"/>
        <v>0</v>
      </c>
      <c r="J78" s="109">
        <f t="shared" si="10"/>
        <v>0</v>
      </c>
      <c r="K78" s="109">
        <f t="shared" si="10"/>
        <v>0</v>
      </c>
      <c r="L78" s="109">
        <f t="shared" si="10"/>
        <v>0</v>
      </c>
      <c r="M78" s="109">
        <f t="shared" si="10"/>
        <v>200</v>
      </c>
      <c r="N78" s="109">
        <f t="shared" si="10"/>
        <v>0</v>
      </c>
      <c r="O78" s="109">
        <f t="shared" si="10"/>
        <v>0</v>
      </c>
      <c r="P78" s="109">
        <f t="shared" si="10"/>
        <v>0</v>
      </c>
    </row>
    <row r="79" spans="1:16" ht="30">
      <c r="A79" s="69"/>
      <c r="B79" s="68" t="s">
        <v>346</v>
      </c>
      <c r="C79" s="68" t="s">
        <v>286</v>
      </c>
      <c r="D79" s="68"/>
      <c r="E79" s="68">
        <v>200</v>
      </c>
      <c r="F79" s="68"/>
      <c r="G79" s="68"/>
      <c r="H79" s="68"/>
      <c r="I79" s="68"/>
      <c r="J79" s="68"/>
      <c r="K79" s="68"/>
      <c r="L79" s="68"/>
      <c r="M79" s="68">
        <v>200</v>
      </c>
      <c r="N79" s="68"/>
      <c r="O79" s="68"/>
      <c r="P79" s="68"/>
    </row>
    <row r="80" spans="1:16" ht="18" customHeight="1">
      <c r="A80" s="108">
        <v>11</v>
      </c>
      <c r="B80" s="109" t="s">
        <v>57</v>
      </c>
      <c r="C80" s="109"/>
      <c r="D80" s="109"/>
      <c r="E80" s="109">
        <f aca="true" t="shared" si="11" ref="E80:P80">SUM(E81:E81)</f>
        <v>200</v>
      </c>
      <c r="F80" s="109">
        <f t="shared" si="11"/>
        <v>0</v>
      </c>
      <c r="G80" s="109">
        <f t="shared" si="11"/>
        <v>0</v>
      </c>
      <c r="H80" s="109">
        <f t="shared" si="11"/>
        <v>0</v>
      </c>
      <c r="I80" s="109">
        <f t="shared" si="11"/>
        <v>0</v>
      </c>
      <c r="J80" s="109">
        <f t="shared" si="11"/>
        <v>200</v>
      </c>
      <c r="K80" s="109">
        <f t="shared" si="11"/>
        <v>0</v>
      </c>
      <c r="L80" s="109">
        <f t="shared" si="11"/>
        <v>0</v>
      </c>
      <c r="M80" s="109">
        <f t="shared" si="11"/>
        <v>0</v>
      </c>
      <c r="N80" s="109">
        <f t="shared" si="11"/>
        <v>0</v>
      </c>
      <c r="O80" s="109">
        <f t="shared" si="11"/>
        <v>0</v>
      </c>
      <c r="P80" s="109">
        <f t="shared" si="11"/>
        <v>0</v>
      </c>
    </row>
    <row r="81" spans="1:25" s="91" customFormat="1" ht="18" customHeight="1">
      <c r="A81" s="94"/>
      <c r="B81" s="117" t="s">
        <v>251</v>
      </c>
      <c r="C81" s="117" t="s">
        <v>244</v>
      </c>
      <c r="D81" s="117"/>
      <c r="E81" s="117">
        <v>200</v>
      </c>
      <c r="F81" s="117"/>
      <c r="G81" s="117"/>
      <c r="H81" s="117"/>
      <c r="I81" s="117"/>
      <c r="J81" s="117">
        <v>200</v>
      </c>
      <c r="K81" s="119"/>
      <c r="L81" s="118"/>
      <c r="M81" s="118"/>
      <c r="N81" s="118"/>
      <c r="O81" s="118"/>
      <c r="P81" s="118"/>
      <c r="Q81" s="60"/>
      <c r="R81" s="60"/>
      <c r="S81" s="60"/>
      <c r="T81" s="60"/>
      <c r="U81" s="60"/>
      <c r="V81" s="60"/>
      <c r="W81" s="60"/>
      <c r="X81" s="60"/>
      <c r="Y81" s="60"/>
    </row>
    <row r="82" spans="1:16" ht="18" customHeight="1">
      <c r="A82" s="108">
        <v>12</v>
      </c>
      <c r="B82" s="109" t="s">
        <v>61</v>
      </c>
      <c r="C82" s="108"/>
      <c r="D82" s="109"/>
      <c r="E82" s="109">
        <f aca="true" t="shared" si="12" ref="E82:P82">SUM(E83:E84)</f>
        <v>800</v>
      </c>
      <c r="F82" s="109">
        <f t="shared" si="12"/>
        <v>0</v>
      </c>
      <c r="G82" s="109">
        <f t="shared" si="12"/>
        <v>0</v>
      </c>
      <c r="H82" s="109">
        <f t="shared" si="12"/>
        <v>0</v>
      </c>
      <c r="I82" s="109">
        <f t="shared" si="12"/>
        <v>0</v>
      </c>
      <c r="J82" s="109">
        <f t="shared" si="12"/>
        <v>0</v>
      </c>
      <c r="K82" s="109">
        <f t="shared" si="12"/>
        <v>0</v>
      </c>
      <c r="L82" s="109">
        <f t="shared" si="12"/>
        <v>0</v>
      </c>
      <c r="M82" s="109">
        <f t="shared" si="12"/>
        <v>800</v>
      </c>
      <c r="N82" s="109">
        <f t="shared" si="12"/>
        <v>0</v>
      </c>
      <c r="O82" s="109">
        <f t="shared" si="12"/>
        <v>0</v>
      </c>
      <c r="P82" s="109">
        <f t="shared" si="12"/>
        <v>0</v>
      </c>
    </row>
    <row r="83" spans="1:16" ht="18" customHeight="1">
      <c r="A83" s="113"/>
      <c r="B83" s="115" t="s">
        <v>386</v>
      </c>
      <c r="C83" s="113" t="s">
        <v>249</v>
      </c>
      <c r="D83" s="116"/>
      <c r="E83" s="116">
        <v>500</v>
      </c>
      <c r="F83" s="116"/>
      <c r="G83" s="116"/>
      <c r="H83" s="116"/>
      <c r="I83" s="116"/>
      <c r="J83" s="116"/>
      <c r="K83" s="116"/>
      <c r="L83" s="116"/>
      <c r="M83" s="116">
        <v>500</v>
      </c>
      <c r="N83" s="116"/>
      <c r="O83" s="116"/>
      <c r="P83" s="116"/>
    </row>
    <row r="84" spans="1:16" ht="18" customHeight="1">
      <c r="A84" s="113"/>
      <c r="B84" s="66" t="s">
        <v>252</v>
      </c>
      <c r="C84" s="66" t="s">
        <v>244</v>
      </c>
      <c r="D84" s="66"/>
      <c r="E84" s="66">
        <v>300</v>
      </c>
      <c r="F84" s="66"/>
      <c r="G84" s="66"/>
      <c r="H84" s="66"/>
      <c r="I84" s="66"/>
      <c r="J84" s="68"/>
      <c r="K84" s="68"/>
      <c r="L84" s="68"/>
      <c r="M84" s="68">
        <v>300</v>
      </c>
      <c r="N84" s="68"/>
      <c r="O84" s="68"/>
      <c r="P84" s="68"/>
    </row>
    <row r="85" spans="1:16" ht="18" customHeight="1">
      <c r="A85" s="108">
        <v>13</v>
      </c>
      <c r="B85" s="109" t="s">
        <v>69</v>
      </c>
      <c r="C85" s="109"/>
      <c r="D85" s="109"/>
      <c r="E85" s="109">
        <f>SUM(E86:E95)</f>
        <v>9602</v>
      </c>
      <c r="F85" s="109">
        <f aca="true" t="shared" si="13" ref="F85:P85">SUM(F86:F95)</f>
        <v>0</v>
      </c>
      <c r="G85" s="109">
        <f t="shared" si="13"/>
        <v>3000</v>
      </c>
      <c r="H85" s="109">
        <f t="shared" si="13"/>
        <v>0</v>
      </c>
      <c r="I85" s="109">
        <f t="shared" si="13"/>
        <v>0</v>
      </c>
      <c r="J85" s="109">
        <f t="shared" si="13"/>
        <v>0</v>
      </c>
      <c r="K85" s="109">
        <f t="shared" si="13"/>
        <v>0</v>
      </c>
      <c r="L85" s="109">
        <f t="shared" si="13"/>
        <v>0</v>
      </c>
      <c r="M85" s="109">
        <f t="shared" si="13"/>
        <v>5100</v>
      </c>
      <c r="N85" s="109">
        <f t="shared" si="13"/>
        <v>700</v>
      </c>
      <c r="O85" s="109">
        <f t="shared" si="13"/>
        <v>800</v>
      </c>
      <c r="P85" s="109">
        <f t="shared" si="13"/>
        <v>2</v>
      </c>
    </row>
    <row r="86" spans="1:25" s="91" customFormat="1" ht="30" customHeight="1">
      <c r="A86" s="94"/>
      <c r="B86" s="94" t="s">
        <v>347</v>
      </c>
      <c r="C86" s="94" t="s">
        <v>345</v>
      </c>
      <c r="D86" s="94"/>
      <c r="E86" s="94">
        <v>100</v>
      </c>
      <c r="F86" s="94"/>
      <c r="G86" s="94"/>
      <c r="H86" s="94"/>
      <c r="I86" s="94"/>
      <c r="J86" s="94"/>
      <c r="K86" s="94"/>
      <c r="L86" s="94"/>
      <c r="M86" s="94">
        <v>100</v>
      </c>
      <c r="N86" s="94"/>
      <c r="O86" s="94"/>
      <c r="P86" s="94"/>
      <c r="Q86" s="60"/>
      <c r="R86" s="60"/>
      <c r="S86" s="60"/>
      <c r="T86" s="60"/>
      <c r="U86" s="60"/>
      <c r="V86" s="60"/>
      <c r="W86" s="60"/>
      <c r="X86" s="60"/>
      <c r="Y86" s="60"/>
    </row>
    <row r="87" spans="1:25" s="91" customFormat="1" ht="30" customHeight="1">
      <c r="A87" s="94"/>
      <c r="B87" s="94" t="s">
        <v>376</v>
      </c>
      <c r="C87" s="94" t="s">
        <v>90</v>
      </c>
      <c r="D87" s="94"/>
      <c r="E87" s="94">
        <v>3000</v>
      </c>
      <c r="F87" s="94"/>
      <c r="G87" s="94">
        <v>3000</v>
      </c>
      <c r="H87" s="94"/>
      <c r="I87" s="94"/>
      <c r="J87" s="94"/>
      <c r="K87" s="94"/>
      <c r="L87" s="94"/>
      <c r="M87" s="94"/>
      <c r="N87" s="94"/>
      <c r="O87" s="94"/>
      <c r="P87" s="94"/>
      <c r="Q87" s="60"/>
      <c r="R87" s="60"/>
      <c r="S87" s="60"/>
      <c r="T87" s="60"/>
      <c r="U87" s="60"/>
      <c r="V87" s="60"/>
      <c r="W87" s="60"/>
      <c r="X87" s="60"/>
      <c r="Y87" s="60"/>
    </row>
    <row r="88" spans="1:25" s="91" customFormat="1" ht="30" customHeight="1">
      <c r="A88" s="94"/>
      <c r="B88" s="104" t="s">
        <v>377</v>
      </c>
      <c r="C88" s="94" t="s">
        <v>90</v>
      </c>
      <c r="D88" s="94"/>
      <c r="E88" s="94">
        <v>1</v>
      </c>
      <c r="F88" s="94"/>
      <c r="G88" s="94"/>
      <c r="H88" s="94"/>
      <c r="I88" s="94"/>
      <c r="J88" s="94"/>
      <c r="K88" s="94"/>
      <c r="L88" s="94"/>
      <c r="M88" s="94"/>
      <c r="N88" s="94"/>
      <c r="O88" s="94"/>
      <c r="P88" s="94">
        <v>1</v>
      </c>
      <c r="Q88" s="60"/>
      <c r="R88" s="60"/>
      <c r="S88" s="60"/>
      <c r="T88" s="60"/>
      <c r="U88" s="60"/>
      <c r="V88" s="60"/>
      <c r="W88" s="60"/>
      <c r="X88" s="60"/>
      <c r="Y88" s="60"/>
    </row>
    <row r="89" spans="1:25" s="91" customFormat="1" ht="45.75" customHeight="1">
      <c r="A89" s="94"/>
      <c r="B89" s="104" t="s">
        <v>378</v>
      </c>
      <c r="C89" s="94" t="s">
        <v>90</v>
      </c>
      <c r="D89" s="105" t="s">
        <v>378</v>
      </c>
      <c r="E89" s="94">
        <v>1</v>
      </c>
      <c r="F89" s="94"/>
      <c r="G89" s="94"/>
      <c r="H89" s="94"/>
      <c r="I89" s="94"/>
      <c r="J89" s="94"/>
      <c r="K89" s="94"/>
      <c r="L89" s="94"/>
      <c r="M89" s="94"/>
      <c r="N89" s="94"/>
      <c r="O89" s="94"/>
      <c r="P89" s="94">
        <v>1</v>
      </c>
      <c r="Q89" s="60"/>
      <c r="R89" s="60"/>
      <c r="S89" s="60"/>
      <c r="T89" s="60"/>
      <c r="U89" s="60"/>
      <c r="V89" s="60"/>
      <c r="W89" s="60"/>
      <c r="X89" s="60"/>
      <c r="Y89" s="60"/>
    </row>
    <row r="90" spans="1:25" s="91" customFormat="1" ht="30" customHeight="1">
      <c r="A90" s="94"/>
      <c r="B90" s="94" t="s">
        <v>387</v>
      </c>
      <c r="C90" s="94" t="s">
        <v>249</v>
      </c>
      <c r="D90" s="94"/>
      <c r="E90" s="94">
        <v>500</v>
      </c>
      <c r="F90" s="94"/>
      <c r="G90" s="94"/>
      <c r="H90" s="94"/>
      <c r="I90" s="94"/>
      <c r="J90" s="94"/>
      <c r="K90" s="94"/>
      <c r="L90" s="94"/>
      <c r="M90" s="94"/>
      <c r="N90" s="94">
        <v>500</v>
      </c>
      <c r="O90" s="94"/>
      <c r="P90" s="94"/>
      <c r="Q90" s="60"/>
      <c r="R90" s="60"/>
      <c r="S90" s="60"/>
      <c r="T90" s="60"/>
      <c r="U90" s="60"/>
      <c r="V90" s="60"/>
      <c r="W90" s="60"/>
      <c r="X90" s="60"/>
      <c r="Y90" s="60"/>
    </row>
    <row r="91" spans="1:25" s="91" customFormat="1" ht="30" customHeight="1">
      <c r="A91" s="94"/>
      <c r="B91" s="94" t="s">
        <v>388</v>
      </c>
      <c r="C91" s="94" t="s">
        <v>249</v>
      </c>
      <c r="D91" s="94"/>
      <c r="E91" s="94">
        <v>500</v>
      </c>
      <c r="F91" s="94"/>
      <c r="G91" s="94"/>
      <c r="H91" s="94"/>
      <c r="I91" s="94"/>
      <c r="J91" s="94"/>
      <c r="K91" s="94"/>
      <c r="L91" s="94"/>
      <c r="M91" s="94"/>
      <c r="N91" s="94"/>
      <c r="O91" s="94">
        <v>500</v>
      </c>
      <c r="P91" s="94"/>
      <c r="Q91" s="60"/>
      <c r="R91" s="60"/>
      <c r="S91" s="60"/>
      <c r="T91" s="60"/>
      <c r="U91" s="60"/>
      <c r="V91" s="60"/>
      <c r="W91" s="60"/>
      <c r="X91" s="60"/>
      <c r="Y91" s="60"/>
    </row>
    <row r="92" spans="1:25" s="91" customFormat="1" ht="30" customHeight="1">
      <c r="A92" s="94"/>
      <c r="B92" s="66" t="s">
        <v>255</v>
      </c>
      <c r="C92" s="66" t="s">
        <v>244</v>
      </c>
      <c r="D92" s="66"/>
      <c r="E92" s="66">
        <v>200</v>
      </c>
      <c r="F92" s="66"/>
      <c r="G92" s="66"/>
      <c r="H92" s="66"/>
      <c r="I92" s="66"/>
      <c r="J92" s="66"/>
      <c r="K92" s="66"/>
      <c r="L92" s="66"/>
      <c r="M92" s="66"/>
      <c r="N92" s="66">
        <v>200</v>
      </c>
      <c r="O92" s="66"/>
      <c r="P92" s="66"/>
      <c r="Q92" s="60"/>
      <c r="R92" s="60"/>
      <c r="S92" s="60"/>
      <c r="T92" s="60"/>
      <c r="U92" s="60"/>
      <c r="V92" s="60"/>
      <c r="W92" s="60"/>
      <c r="X92" s="60"/>
      <c r="Y92" s="60"/>
    </row>
    <row r="93" spans="1:25" s="91" customFormat="1" ht="30" customHeight="1">
      <c r="A93" s="94"/>
      <c r="B93" s="66" t="s">
        <v>256</v>
      </c>
      <c r="C93" s="66" t="s">
        <v>244</v>
      </c>
      <c r="D93" s="66"/>
      <c r="E93" s="66">
        <v>300</v>
      </c>
      <c r="F93" s="66"/>
      <c r="G93" s="66"/>
      <c r="H93" s="66"/>
      <c r="I93" s="66"/>
      <c r="J93" s="66"/>
      <c r="K93" s="66"/>
      <c r="L93" s="66"/>
      <c r="M93" s="66"/>
      <c r="N93" s="66"/>
      <c r="O93" s="66">
        <v>300</v>
      </c>
      <c r="P93" s="66"/>
      <c r="Q93" s="60"/>
      <c r="R93" s="60"/>
      <c r="S93" s="60"/>
      <c r="T93" s="60"/>
      <c r="U93" s="60"/>
      <c r="V93" s="60"/>
      <c r="W93" s="60"/>
      <c r="X93" s="60"/>
      <c r="Y93" s="60"/>
    </row>
    <row r="94" spans="1:25" s="91" customFormat="1" ht="30" customHeight="1">
      <c r="A94" s="94"/>
      <c r="B94" s="104" t="s">
        <v>405</v>
      </c>
      <c r="C94" s="94" t="s">
        <v>221</v>
      </c>
      <c r="D94" s="94"/>
      <c r="E94" s="94">
        <v>3000</v>
      </c>
      <c r="F94" s="94"/>
      <c r="G94" s="94"/>
      <c r="H94" s="94"/>
      <c r="I94" s="94"/>
      <c r="J94" s="94"/>
      <c r="K94" s="94"/>
      <c r="L94" s="94"/>
      <c r="M94" s="94">
        <v>3000</v>
      </c>
      <c r="N94" s="94"/>
      <c r="O94" s="94"/>
      <c r="P94" s="94"/>
      <c r="Q94" s="60"/>
      <c r="R94" s="60"/>
      <c r="S94" s="60"/>
      <c r="T94" s="60"/>
      <c r="U94" s="60"/>
      <c r="V94" s="60"/>
      <c r="W94" s="60"/>
      <c r="X94" s="60"/>
      <c r="Y94" s="60"/>
    </row>
    <row r="95" spans="1:25" s="91" customFormat="1" ht="45" customHeight="1">
      <c r="A95" s="94"/>
      <c r="B95" s="104" t="s">
        <v>407</v>
      </c>
      <c r="C95" s="94" t="s">
        <v>406</v>
      </c>
      <c r="D95" s="105"/>
      <c r="E95" s="94">
        <v>2000</v>
      </c>
      <c r="F95" s="94"/>
      <c r="G95" s="94"/>
      <c r="H95" s="94"/>
      <c r="I95" s="94"/>
      <c r="J95" s="94"/>
      <c r="K95" s="94"/>
      <c r="L95" s="94"/>
      <c r="M95" s="94">
        <v>2000</v>
      </c>
      <c r="N95" s="94"/>
      <c r="O95" s="94"/>
      <c r="P95" s="94"/>
      <c r="Q95" s="60"/>
      <c r="R95" s="60"/>
      <c r="S95" s="60"/>
      <c r="T95" s="60"/>
      <c r="U95" s="60"/>
      <c r="V95" s="60"/>
      <c r="W95" s="60"/>
      <c r="X95" s="60"/>
      <c r="Y95" s="60"/>
    </row>
    <row r="96" spans="1:16" ht="18" customHeight="1">
      <c r="A96" s="108">
        <v>14</v>
      </c>
      <c r="B96" s="109" t="s">
        <v>70</v>
      </c>
      <c r="C96" s="109"/>
      <c r="D96" s="109"/>
      <c r="E96" s="109">
        <f aca="true" t="shared" si="14" ref="E96:P96">SUM(E97:E97)</f>
        <v>900</v>
      </c>
      <c r="F96" s="109">
        <f t="shared" si="14"/>
        <v>0</v>
      </c>
      <c r="G96" s="109">
        <f t="shared" si="14"/>
        <v>0</v>
      </c>
      <c r="H96" s="109">
        <f t="shared" si="14"/>
        <v>0</v>
      </c>
      <c r="I96" s="109">
        <f t="shared" si="14"/>
        <v>0</v>
      </c>
      <c r="J96" s="109">
        <f t="shared" si="14"/>
        <v>0</v>
      </c>
      <c r="K96" s="109">
        <f t="shared" si="14"/>
        <v>0</v>
      </c>
      <c r="L96" s="109">
        <f t="shared" si="14"/>
        <v>0</v>
      </c>
      <c r="M96" s="109">
        <f t="shared" si="14"/>
        <v>900</v>
      </c>
      <c r="N96" s="109">
        <f t="shared" si="14"/>
        <v>0</v>
      </c>
      <c r="O96" s="109">
        <f t="shared" si="14"/>
        <v>0</v>
      </c>
      <c r="P96" s="109">
        <f t="shared" si="14"/>
        <v>0</v>
      </c>
    </row>
    <row r="97" spans="1:25" s="91" customFormat="1" ht="18" customHeight="1">
      <c r="A97" s="98"/>
      <c r="B97" s="103" t="s">
        <v>389</v>
      </c>
      <c r="C97" s="103" t="s">
        <v>247</v>
      </c>
      <c r="D97" s="103"/>
      <c r="E97" s="103">
        <v>900</v>
      </c>
      <c r="F97" s="99"/>
      <c r="G97" s="99"/>
      <c r="H97" s="99"/>
      <c r="I97" s="99"/>
      <c r="J97" s="99"/>
      <c r="K97" s="99"/>
      <c r="L97" s="99"/>
      <c r="M97" s="103">
        <v>900</v>
      </c>
      <c r="N97" s="99"/>
      <c r="O97" s="99"/>
      <c r="P97" s="99"/>
      <c r="Q97" s="60"/>
      <c r="R97" s="60"/>
      <c r="S97" s="60"/>
      <c r="T97" s="60"/>
      <c r="U97" s="60"/>
      <c r="V97" s="60"/>
      <c r="W97" s="60"/>
      <c r="X97" s="60"/>
      <c r="Y97" s="60"/>
    </row>
    <row r="98" spans="1:16" ht="18" customHeight="1">
      <c r="A98" s="108">
        <v>15</v>
      </c>
      <c r="B98" s="109" t="s">
        <v>133</v>
      </c>
      <c r="C98" s="108"/>
      <c r="D98" s="109"/>
      <c r="E98" s="109">
        <f aca="true" t="shared" si="15" ref="E98:P98">SUM(E99:E101)</f>
        <v>601.32</v>
      </c>
      <c r="F98" s="109">
        <f t="shared" si="15"/>
        <v>0</v>
      </c>
      <c r="G98" s="109">
        <f t="shared" si="15"/>
        <v>0</v>
      </c>
      <c r="H98" s="109">
        <f t="shared" si="15"/>
        <v>0</v>
      </c>
      <c r="I98" s="109">
        <f t="shared" si="15"/>
        <v>0</v>
      </c>
      <c r="J98" s="109">
        <f t="shared" si="15"/>
        <v>100</v>
      </c>
      <c r="K98" s="109">
        <f t="shared" si="15"/>
        <v>0</v>
      </c>
      <c r="L98" s="109">
        <f t="shared" si="15"/>
        <v>0</v>
      </c>
      <c r="M98" s="109">
        <f t="shared" si="15"/>
        <v>2225</v>
      </c>
      <c r="N98" s="109">
        <f t="shared" si="15"/>
        <v>0</v>
      </c>
      <c r="O98" s="109">
        <f t="shared" si="15"/>
        <v>0</v>
      </c>
      <c r="P98" s="109">
        <f t="shared" si="15"/>
        <v>0</v>
      </c>
    </row>
    <row r="99" spans="1:25" s="92" customFormat="1" ht="31.5" customHeight="1">
      <c r="A99" s="94"/>
      <c r="B99" s="66" t="s">
        <v>259</v>
      </c>
      <c r="C99" s="66" t="s">
        <v>244</v>
      </c>
      <c r="D99" s="66"/>
      <c r="E99" s="66">
        <v>500</v>
      </c>
      <c r="F99" s="66"/>
      <c r="G99" s="66"/>
      <c r="H99" s="66"/>
      <c r="I99" s="66"/>
      <c r="J99" s="66"/>
      <c r="K99" s="66"/>
      <c r="L99" s="66"/>
      <c r="M99" s="66">
        <v>500</v>
      </c>
      <c r="N99" s="66"/>
      <c r="O99" s="66"/>
      <c r="P99" s="66"/>
      <c r="Q99" s="61"/>
      <c r="R99" s="61"/>
      <c r="S99" s="61"/>
      <c r="T99" s="61"/>
      <c r="U99" s="61"/>
      <c r="V99" s="61"/>
      <c r="W99" s="61"/>
      <c r="X99" s="61"/>
      <c r="Y99" s="61"/>
    </row>
    <row r="100" spans="1:25" s="92" customFormat="1" ht="31.5" customHeight="1">
      <c r="A100" s="94"/>
      <c r="B100" s="66" t="s">
        <v>260</v>
      </c>
      <c r="C100" s="66" t="s">
        <v>244</v>
      </c>
      <c r="D100" s="66"/>
      <c r="E100" s="66">
        <v>100</v>
      </c>
      <c r="F100" s="66"/>
      <c r="G100" s="66"/>
      <c r="H100" s="66"/>
      <c r="I100" s="66"/>
      <c r="J100" s="66">
        <v>100</v>
      </c>
      <c r="K100" s="66"/>
      <c r="L100" s="66"/>
      <c r="M100" s="66"/>
      <c r="N100" s="66"/>
      <c r="O100" s="66"/>
      <c r="P100" s="66"/>
      <c r="Q100" s="61"/>
      <c r="R100" s="61"/>
      <c r="S100" s="61"/>
      <c r="T100" s="61"/>
      <c r="U100" s="61"/>
      <c r="V100" s="61"/>
      <c r="W100" s="61"/>
      <c r="X100" s="61"/>
      <c r="Y100" s="61"/>
    </row>
    <row r="101" spans="1:25" s="92" customFormat="1" ht="31.5" customHeight="1">
      <c r="A101" s="66"/>
      <c r="B101" s="68" t="s">
        <v>331</v>
      </c>
      <c r="C101" s="68" t="s">
        <v>86</v>
      </c>
      <c r="D101" s="66"/>
      <c r="E101" s="132">
        <v>1.32</v>
      </c>
      <c r="F101" s="66"/>
      <c r="G101" s="66"/>
      <c r="H101" s="66"/>
      <c r="I101" s="66"/>
      <c r="J101" s="66"/>
      <c r="K101" s="66"/>
      <c r="L101" s="66"/>
      <c r="M101" s="66">
        <v>1725</v>
      </c>
      <c r="N101" s="66"/>
      <c r="O101" s="66"/>
      <c r="P101" s="66"/>
      <c r="Q101" s="61"/>
      <c r="R101" s="61"/>
      <c r="S101" s="61"/>
      <c r="T101" s="61"/>
      <c r="U101" s="61"/>
      <c r="V101" s="61"/>
      <c r="W101" s="61"/>
      <c r="X101" s="61"/>
      <c r="Y101" s="61"/>
    </row>
    <row r="102" spans="1:16" ht="18" customHeight="1">
      <c r="A102" s="108">
        <v>16</v>
      </c>
      <c r="B102" s="109" t="s">
        <v>72</v>
      </c>
      <c r="C102" s="109"/>
      <c r="D102" s="109"/>
      <c r="E102" s="109">
        <f>SUM(E103)</f>
        <v>500</v>
      </c>
      <c r="F102" s="109">
        <f aca="true" t="shared" si="16" ref="F102:P102">SUM(F103)</f>
        <v>0</v>
      </c>
      <c r="G102" s="109">
        <f t="shared" si="16"/>
        <v>0</v>
      </c>
      <c r="H102" s="109">
        <f t="shared" si="16"/>
        <v>0</v>
      </c>
      <c r="I102" s="109">
        <f t="shared" si="16"/>
        <v>0</v>
      </c>
      <c r="J102" s="109">
        <f t="shared" si="16"/>
        <v>500</v>
      </c>
      <c r="K102" s="109">
        <f t="shared" si="16"/>
        <v>0</v>
      </c>
      <c r="L102" s="109">
        <f t="shared" si="16"/>
        <v>0</v>
      </c>
      <c r="M102" s="109">
        <f t="shared" si="16"/>
        <v>0</v>
      </c>
      <c r="N102" s="109">
        <f t="shared" si="16"/>
        <v>0</v>
      </c>
      <c r="O102" s="109">
        <f t="shared" si="16"/>
        <v>0</v>
      </c>
      <c r="P102" s="109">
        <f t="shared" si="16"/>
        <v>0</v>
      </c>
    </row>
    <row r="103" spans="1:25" s="91" customFormat="1" ht="15">
      <c r="A103" s="94"/>
      <c r="B103" s="95" t="s">
        <v>390</v>
      </c>
      <c r="C103" s="95" t="s">
        <v>249</v>
      </c>
      <c r="D103" s="95"/>
      <c r="E103" s="95">
        <v>500</v>
      </c>
      <c r="F103" s="95"/>
      <c r="G103" s="95"/>
      <c r="H103" s="95"/>
      <c r="I103" s="95"/>
      <c r="J103" s="95">
        <v>500</v>
      </c>
      <c r="K103" s="95"/>
      <c r="L103" s="95"/>
      <c r="M103" s="95"/>
      <c r="N103" s="95"/>
      <c r="O103" s="95"/>
      <c r="P103" s="95"/>
      <c r="Q103" s="60"/>
      <c r="R103" s="60"/>
      <c r="S103" s="60"/>
      <c r="T103" s="60"/>
      <c r="U103" s="60"/>
      <c r="V103" s="60"/>
      <c r="W103" s="60"/>
      <c r="X103" s="60"/>
      <c r="Y103" s="60"/>
    </row>
    <row r="104" spans="1:16" ht="22.5" customHeight="1">
      <c r="A104" s="108">
        <v>17</v>
      </c>
      <c r="B104" s="109" t="s">
        <v>139</v>
      </c>
      <c r="C104" s="109"/>
      <c r="D104" s="109"/>
      <c r="E104" s="109">
        <v>0</v>
      </c>
      <c r="F104" s="109">
        <v>0</v>
      </c>
      <c r="G104" s="109">
        <v>0</v>
      </c>
      <c r="H104" s="109">
        <v>0</v>
      </c>
      <c r="I104" s="109">
        <v>0</v>
      </c>
      <c r="J104" s="109">
        <v>0</v>
      </c>
      <c r="K104" s="109">
        <v>0</v>
      </c>
      <c r="L104" s="109">
        <v>0</v>
      </c>
      <c r="M104" s="109">
        <v>0</v>
      </c>
      <c r="N104" s="109">
        <v>0</v>
      </c>
      <c r="O104" s="109">
        <v>0</v>
      </c>
      <c r="P104" s="109">
        <v>0</v>
      </c>
    </row>
    <row r="105" spans="1:16" ht="18" customHeight="1">
      <c r="A105" s="108">
        <v>18</v>
      </c>
      <c r="B105" s="108" t="s">
        <v>236</v>
      </c>
      <c r="C105" s="111"/>
      <c r="D105" s="110"/>
      <c r="E105" s="109">
        <f>SUM(E106)</f>
        <v>500</v>
      </c>
      <c r="F105" s="109">
        <f aca="true" t="shared" si="17" ref="F105:P105">SUM(F106)</f>
        <v>0</v>
      </c>
      <c r="G105" s="109">
        <f t="shared" si="17"/>
        <v>0</v>
      </c>
      <c r="H105" s="109">
        <f t="shared" si="17"/>
        <v>0</v>
      </c>
      <c r="I105" s="109">
        <f t="shared" si="17"/>
        <v>0</v>
      </c>
      <c r="J105" s="109">
        <f t="shared" si="17"/>
        <v>0</v>
      </c>
      <c r="K105" s="109">
        <f t="shared" si="17"/>
        <v>0</v>
      </c>
      <c r="L105" s="109">
        <f t="shared" si="17"/>
        <v>0</v>
      </c>
      <c r="M105" s="109">
        <f t="shared" si="17"/>
        <v>500</v>
      </c>
      <c r="N105" s="109">
        <f t="shared" si="17"/>
        <v>0</v>
      </c>
      <c r="O105" s="109">
        <f t="shared" si="17"/>
        <v>0</v>
      </c>
      <c r="P105" s="109">
        <f t="shared" si="17"/>
        <v>0</v>
      </c>
    </row>
    <row r="106" spans="1:16" ht="18" customHeight="1">
      <c r="A106" s="113"/>
      <c r="B106" s="113" t="s">
        <v>408</v>
      </c>
      <c r="C106" s="114" t="s">
        <v>403</v>
      </c>
      <c r="D106" s="115"/>
      <c r="E106" s="116">
        <v>500</v>
      </c>
      <c r="F106" s="116"/>
      <c r="G106" s="116"/>
      <c r="H106" s="116"/>
      <c r="I106" s="116"/>
      <c r="J106" s="116"/>
      <c r="K106" s="116"/>
      <c r="L106" s="116"/>
      <c r="M106" s="116">
        <v>500</v>
      </c>
      <c r="N106" s="116"/>
      <c r="O106" s="116"/>
      <c r="P106" s="116"/>
    </row>
    <row r="107" spans="1:16" ht="18" customHeight="1">
      <c r="A107" s="108">
        <v>19</v>
      </c>
      <c r="B107" s="108" t="s">
        <v>54</v>
      </c>
      <c r="C107" s="112"/>
      <c r="D107" s="112"/>
      <c r="E107" s="109">
        <f>SUM(E108)</f>
        <v>200</v>
      </c>
      <c r="F107" s="109">
        <f aca="true" t="shared" si="18" ref="F107:P107">SUM(F108)</f>
        <v>0</v>
      </c>
      <c r="G107" s="109">
        <f t="shared" si="18"/>
        <v>0</v>
      </c>
      <c r="H107" s="109">
        <f t="shared" si="18"/>
        <v>0</v>
      </c>
      <c r="I107" s="109">
        <f t="shared" si="18"/>
        <v>0</v>
      </c>
      <c r="J107" s="109">
        <f t="shared" si="18"/>
        <v>0</v>
      </c>
      <c r="K107" s="109">
        <f t="shared" si="18"/>
        <v>0</v>
      </c>
      <c r="L107" s="109">
        <f t="shared" si="18"/>
        <v>0</v>
      </c>
      <c r="M107" s="109">
        <f t="shared" si="18"/>
        <v>200</v>
      </c>
      <c r="N107" s="109">
        <f t="shared" si="18"/>
        <v>0</v>
      </c>
      <c r="O107" s="109">
        <f t="shared" si="18"/>
        <v>0</v>
      </c>
      <c r="P107" s="109">
        <f t="shared" si="18"/>
        <v>0</v>
      </c>
    </row>
    <row r="108" spans="1:16" ht="18" customHeight="1">
      <c r="A108" s="113"/>
      <c r="B108" s="113" t="s">
        <v>409</v>
      </c>
      <c r="C108" s="123" t="s">
        <v>247</v>
      </c>
      <c r="D108" s="123"/>
      <c r="E108" s="116">
        <v>200</v>
      </c>
      <c r="F108" s="116"/>
      <c r="G108" s="116"/>
      <c r="H108" s="116"/>
      <c r="I108" s="116"/>
      <c r="J108" s="116"/>
      <c r="K108" s="116"/>
      <c r="L108" s="116"/>
      <c r="M108" s="116">
        <v>200</v>
      </c>
      <c r="N108" s="116"/>
      <c r="O108" s="116"/>
      <c r="P108" s="116"/>
    </row>
    <row r="109" spans="1:16" ht="18" customHeight="1">
      <c r="A109" s="108">
        <v>20</v>
      </c>
      <c r="B109" s="109" t="s">
        <v>136</v>
      </c>
      <c r="C109" s="108"/>
      <c r="D109" s="108"/>
      <c r="E109" s="110">
        <v>0</v>
      </c>
      <c r="F109" s="110">
        <v>0</v>
      </c>
      <c r="G109" s="110">
        <v>0</v>
      </c>
      <c r="H109" s="110">
        <v>0</v>
      </c>
      <c r="I109" s="110">
        <v>0</v>
      </c>
      <c r="J109" s="110">
        <v>0</v>
      </c>
      <c r="K109" s="110">
        <v>0</v>
      </c>
      <c r="L109" s="110">
        <v>0</v>
      </c>
      <c r="M109" s="110">
        <v>0</v>
      </c>
      <c r="N109" s="110">
        <v>0</v>
      </c>
      <c r="O109" s="110">
        <v>0</v>
      </c>
      <c r="P109" s="110">
        <v>0</v>
      </c>
    </row>
    <row r="110" spans="1:16" ht="18" customHeight="1">
      <c r="A110" s="108">
        <v>21</v>
      </c>
      <c r="B110" s="109" t="s">
        <v>137</v>
      </c>
      <c r="C110" s="108"/>
      <c r="D110" s="108"/>
      <c r="E110" s="109">
        <v>0</v>
      </c>
      <c r="F110" s="109">
        <v>0</v>
      </c>
      <c r="G110" s="109">
        <v>0</v>
      </c>
      <c r="H110" s="109">
        <v>0</v>
      </c>
      <c r="I110" s="109">
        <v>0</v>
      </c>
      <c r="J110" s="109">
        <v>0</v>
      </c>
      <c r="K110" s="109">
        <v>0</v>
      </c>
      <c r="L110" s="109">
        <v>0</v>
      </c>
      <c r="M110" s="109">
        <v>0</v>
      </c>
      <c r="N110" s="109">
        <v>0</v>
      </c>
      <c r="O110" s="109">
        <v>0</v>
      </c>
      <c r="P110" s="109">
        <v>0</v>
      </c>
    </row>
    <row r="111" spans="1:16" s="61" customFormat="1" ht="18" customHeight="1">
      <c r="A111" s="108">
        <v>22</v>
      </c>
      <c r="B111" s="109" t="s">
        <v>138</v>
      </c>
      <c r="C111" s="108"/>
      <c r="D111" s="108"/>
      <c r="E111" s="109">
        <v>0</v>
      </c>
      <c r="F111" s="109">
        <v>0</v>
      </c>
      <c r="G111" s="109">
        <v>0</v>
      </c>
      <c r="H111" s="109">
        <v>0</v>
      </c>
      <c r="I111" s="109">
        <v>0</v>
      </c>
      <c r="J111" s="109">
        <v>0</v>
      </c>
      <c r="K111" s="109">
        <v>0</v>
      </c>
      <c r="L111" s="109">
        <v>0</v>
      </c>
      <c r="M111" s="109">
        <v>0</v>
      </c>
      <c r="N111" s="109">
        <v>0</v>
      </c>
      <c r="O111" s="109">
        <v>0</v>
      </c>
      <c r="P111" s="109">
        <v>0</v>
      </c>
    </row>
    <row r="112" spans="1:18" ht="18" customHeight="1">
      <c r="A112" s="106"/>
      <c r="B112" s="107"/>
      <c r="C112" s="106"/>
      <c r="D112" s="106"/>
      <c r="E112" s="107"/>
      <c r="F112" s="107"/>
      <c r="G112" s="107"/>
      <c r="H112" s="107"/>
      <c r="I112" s="107"/>
      <c r="J112" s="107"/>
      <c r="K112" s="107"/>
      <c r="L112" s="107"/>
      <c r="M112" s="107"/>
      <c r="N112" s="107"/>
      <c r="O112" s="107"/>
      <c r="P112" s="107"/>
      <c r="R112" s="85"/>
    </row>
    <row r="113" spans="1:20" s="92" customFormat="1" ht="14.25">
      <c r="A113" s="124">
        <v>23</v>
      </c>
      <c r="B113" s="125" t="s">
        <v>359</v>
      </c>
      <c r="C113" s="124"/>
      <c r="D113" s="124"/>
      <c r="E113" s="124">
        <f>SUM(E114)</f>
        <v>500</v>
      </c>
      <c r="F113" s="124">
        <f aca="true" t="shared" si="19" ref="F113:P113">SUM(F114)</f>
        <v>0</v>
      </c>
      <c r="G113" s="124">
        <f t="shared" si="19"/>
        <v>0</v>
      </c>
      <c r="H113" s="124">
        <f t="shared" si="19"/>
        <v>0</v>
      </c>
      <c r="I113" s="124">
        <f t="shared" si="19"/>
        <v>0</v>
      </c>
      <c r="J113" s="124">
        <f t="shared" si="19"/>
        <v>0</v>
      </c>
      <c r="K113" s="124">
        <f t="shared" si="19"/>
        <v>0</v>
      </c>
      <c r="L113" s="124">
        <f t="shared" si="19"/>
        <v>0</v>
      </c>
      <c r="M113" s="124">
        <f t="shared" si="19"/>
        <v>500</v>
      </c>
      <c r="N113" s="124">
        <f t="shared" si="19"/>
        <v>0</v>
      </c>
      <c r="O113" s="124">
        <f t="shared" si="19"/>
        <v>0</v>
      </c>
      <c r="P113" s="124">
        <f t="shared" si="19"/>
        <v>0</v>
      </c>
      <c r="Q113" s="61"/>
      <c r="R113" s="61"/>
      <c r="S113" s="61"/>
      <c r="T113" s="61"/>
    </row>
    <row r="114" spans="1:20" s="92" customFormat="1" ht="31.5">
      <c r="A114" s="94"/>
      <c r="B114" s="97" t="s">
        <v>360</v>
      </c>
      <c r="C114" s="68" t="s">
        <v>410</v>
      </c>
      <c r="D114" s="68"/>
      <c r="E114" s="68">
        <v>500</v>
      </c>
      <c r="F114" s="68"/>
      <c r="G114" s="68"/>
      <c r="H114" s="68"/>
      <c r="I114" s="68"/>
      <c r="J114" s="67"/>
      <c r="K114" s="67"/>
      <c r="L114" s="67"/>
      <c r="M114" s="67">
        <v>500</v>
      </c>
      <c r="N114" s="67"/>
      <c r="O114" s="67"/>
      <c r="P114" s="67"/>
      <c r="Q114" s="61"/>
      <c r="R114" s="61"/>
      <c r="S114" s="61"/>
      <c r="T114" s="61"/>
    </row>
    <row r="115" spans="1:20" s="92" customFormat="1" ht="28.5">
      <c r="A115" s="126">
        <v>24</v>
      </c>
      <c r="B115" s="107" t="s">
        <v>464</v>
      </c>
      <c r="C115" s="126"/>
      <c r="D115" s="126"/>
      <c r="E115" s="126">
        <f>SUM(E116:E154)</f>
        <v>13817</v>
      </c>
      <c r="F115" s="126">
        <f aca="true" t="shared" si="20" ref="F115:P115">SUM(F116:F154)</f>
        <v>0</v>
      </c>
      <c r="G115" s="126">
        <f t="shared" si="20"/>
        <v>0</v>
      </c>
      <c r="H115" s="126">
        <f t="shared" si="20"/>
        <v>0</v>
      </c>
      <c r="I115" s="126">
        <f t="shared" si="20"/>
        <v>0</v>
      </c>
      <c r="J115" s="126">
        <f t="shared" si="20"/>
        <v>0</v>
      </c>
      <c r="K115" s="126">
        <f t="shared" si="20"/>
        <v>0</v>
      </c>
      <c r="L115" s="126">
        <f t="shared" si="20"/>
        <v>0</v>
      </c>
      <c r="M115" s="126">
        <f t="shared" si="20"/>
        <v>13817</v>
      </c>
      <c r="N115" s="126">
        <f t="shared" si="20"/>
        <v>0</v>
      </c>
      <c r="O115" s="126">
        <f t="shared" si="20"/>
        <v>0</v>
      </c>
      <c r="P115" s="126">
        <f t="shared" si="20"/>
        <v>0</v>
      </c>
      <c r="Q115" s="61"/>
      <c r="R115" s="61"/>
      <c r="S115" s="61"/>
      <c r="T115" s="61"/>
    </row>
    <row r="116" spans="1:20" s="92" customFormat="1" ht="45">
      <c r="A116" s="94"/>
      <c r="B116" s="95" t="s">
        <v>371</v>
      </c>
      <c r="C116" s="94"/>
      <c r="D116" s="94"/>
      <c r="E116" s="94">
        <v>2800</v>
      </c>
      <c r="F116" s="94"/>
      <c r="G116" s="94"/>
      <c r="H116" s="94"/>
      <c r="I116" s="94"/>
      <c r="J116" s="95"/>
      <c r="K116" s="95"/>
      <c r="L116" s="95"/>
      <c r="M116" s="95">
        <v>2800</v>
      </c>
      <c r="N116" s="95"/>
      <c r="O116" s="95"/>
      <c r="P116" s="95"/>
      <c r="Q116" s="61"/>
      <c r="R116" s="61"/>
      <c r="S116" s="61"/>
      <c r="T116" s="61"/>
    </row>
    <row r="117" spans="1:20" s="92" customFormat="1" ht="45">
      <c r="A117" s="94"/>
      <c r="B117" s="95" t="s">
        <v>404</v>
      </c>
      <c r="C117" s="94" t="s">
        <v>403</v>
      </c>
      <c r="D117" s="94"/>
      <c r="E117" s="94">
        <v>10000</v>
      </c>
      <c r="F117" s="94"/>
      <c r="G117" s="94"/>
      <c r="H117" s="94"/>
      <c r="I117" s="94"/>
      <c r="J117" s="95"/>
      <c r="K117" s="95"/>
      <c r="L117" s="95"/>
      <c r="M117" s="95">
        <v>10000</v>
      </c>
      <c r="N117" s="95"/>
      <c r="O117" s="95"/>
      <c r="P117" s="95"/>
      <c r="Q117" s="61"/>
      <c r="R117" s="61"/>
      <c r="S117" s="61"/>
      <c r="T117" s="61"/>
    </row>
    <row r="118" spans="1:20" s="92" customFormat="1" ht="15">
      <c r="A118" s="94"/>
      <c r="B118" s="136" t="s">
        <v>457</v>
      </c>
      <c r="C118" s="94" t="s">
        <v>465</v>
      </c>
      <c r="D118" s="94"/>
      <c r="E118" s="139">
        <v>400</v>
      </c>
      <c r="F118" s="94"/>
      <c r="G118" s="94"/>
      <c r="H118" s="94"/>
      <c r="I118" s="94"/>
      <c r="J118" s="95"/>
      <c r="K118" s="95"/>
      <c r="L118" s="95"/>
      <c r="M118" s="95">
        <v>400</v>
      </c>
      <c r="N118" s="95"/>
      <c r="O118" s="95"/>
      <c r="P118" s="95"/>
      <c r="Q118" s="61"/>
      <c r="R118" s="61"/>
      <c r="S118" s="61"/>
      <c r="T118" s="61"/>
    </row>
    <row r="119" spans="1:20" s="92" customFormat="1" ht="39">
      <c r="A119" s="94"/>
      <c r="B119" s="137" t="s">
        <v>458</v>
      </c>
      <c r="C119" s="94" t="s">
        <v>467</v>
      </c>
      <c r="D119" s="94"/>
      <c r="E119" s="139">
        <v>166</v>
      </c>
      <c r="F119" s="94"/>
      <c r="G119" s="94"/>
      <c r="H119" s="94"/>
      <c r="I119" s="94"/>
      <c r="J119" s="95"/>
      <c r="K119" s="95"/>
      <c r="L119" s="95"/>
      <c r="M119" s="95">
        <v>166</v>
      </c>
      <c r="N119" s="95"/>
      <c r="O119" s="95"/>
      <c r="P119" s="95"/>
      <c r="Q119" s="61"/>
      <c r="R119" s="61"/>
      <c r="S119" s="61"/>
      <c r="T119" s="61"/>
    </row>
    <row r="120" spans="1:20" s="92" customFormat="1" ht="26.25">
      <c r="A120" s="94"/>
      <c r="B120" s="137" t="s">
        <v>459</v>
      </c>
      <c r="C120" s="94" t="s">
        <v>466</v>
      </c>
      <c r="D120" s="94"/>
      <c r="E120" s="139">
        <v>34</v>
      </c>
      <c r="F120" s="94"/>
      <c r="G120" s="94"/>
      <c r="H120" s="94"/>
      <c r="I120" s="94"/>
      <c r="J120" s="95"/>
      <c r="K120" s="95"/>
      <c r="L120" s="95"/>
      <c r="M120" s="95">
        <v>34</v>
      </c>
      <c r="N120" s="95"/>
      <c r="O120" s="95"/>
      <c r="P120" s="95"/>
      <c r="Q120" s="61"/>
      <c r="R120" s="61"/>
      <c r="S120" s="61"/>
      <c r="T120" s="61"/>
    </row>
    <row r="121" spans="1:20" s="92" customFormat="1" ht="39">
      <c r="A121" s="94"/>
      <c r="B121" s="137" t="s">
        <v>460</v>
      </c>
      <c r="C121" s="94" t="s">
        <v>467</v>
      </c>
      <c r="D121" s="94"/>
      <c r="E121" s="139">
        <v>62</v>
      </c>
      <c r="F121" s="94"/>
      <c r="G121" s="94"/>
      <c r="H121" s="94"/>
      <c r="I121" s="94"/>
      <c r="J121" s="95"/>
      <c r="K121" s="95"/>
      <c r="L121" s="95"/>
      <c r="M121" s="95">
        <v>62</v>
      </c>
      <c r="N121" s="95"/>
      <c r="O121" s="95"/>
      <c r="P121" s="95"/>
      <c r="Q121" s="61"/>
      <c r="R121" s="61"/>
      <c r="S121" s="61"/>
      <c r="T121" s="61"/>
    </row>
    <row r="122" spans="1:20" s="92" customFormat="1" ht="51.75">
      <c r="A122" s="94"/>
      <c r="B122" s="137" t="s">
        <v>461</v>
      </c>
      <c r="C122" s="94" t="s">
        <v>467</v>
      </c>
      <c r="D122" s="94"/>
      <c r="E122" s="139">
        <v>89</v>
      </c>
      <c r="F122" s="94"/>
      <c r="G122" s="94"/>
      <c r="H122" s="94"/>
      <c r="I122" s="94"/>
      <c r="J122" s="95"/>
      <c r="K122" s="95"/>
      <c r="L122" s="95"/>
      <c r="M122" s="95">
        <v>89</v>
      </c>
      <c r="N122" s="95"/>
      <c r="O122" s="95"/>
      <c r="P122" s="95"/>
      <c r="Q122" s="61"/>
      <c r="R122" s="61"/>
      <c r="S122" s="61"/>
      <c r="T122" s="61"/>
    </row>
    <row r="123" spans="1:20" s="92" customFormat="1" ht="51.75">
      <c r="A123" s="94"/>
      <c r="B123" s="137" t="s">
        <v>462</v>
      </c>
      <c r="C123" s="94" t="s">
        <v>467</v>
      </c>
      <c r="D123" s="94"/>
      <c r="E123" s="139">
        <v>89</v>
      </c>
      <c r="F123" s="94"/>
      <c r="G123" s="94"/>
      <c r="H123" s="94"/>
      <c r="I123" s="94"/>
      <c r="J123" s="95"/>
      <c r="K123" s="95"/>
      <c r="L123" s="95"/>
      <c r="M123" s="95">
        <v>89</v>
      </c>
      <c r="N123" s="95"/>
      <c r="O123" s="95"/>
      <c r="P123" s="95"/>
      <c r="Q123" s="61"/>
      <c r="R123" s="61"/>
      <c r="S123" s="61"/>
      <c r="T123" s="61"/>
    </row>
    <row r="124" spans="1:20" s="92" customFormat="1" ht="30">
      <c r="A124" s="94"/>
      <c r="B124" s="138" t="s">
        <v>463</v>
      </c>
      <c r="C124" s="94" t="s">
        <v>467</v>
      </c>
      <c r="D124" s="94"/>
      <c r="E124" s="139">
        <v>177</v>
      </c>
      <c r="F124" s="94"/>
      <c r="G124" s="94"/>
      <c r="H124" s="94"/>
      <c r="I124" s="94"/>
      <c r="J124" s="95"/>
      <c r="K124" s="95"/>
      <c r="L124" s="95"/>
      <c r="M124" s="95">
        <v>177</v>
      </c>
      <c r="N124" s="95"/>
      <c r="O124" s="95"/>
      <c r="P124" s="95"/>
      <c r="Q124" s="61"/>
      <c r="R124" s="61"/>
      <c r="S124" s="61"/>
      <c r="T124" s="61"/>
    </row>
    <row r="125" spans="1:20" s="92" customFormat="1" ht="15">
      <c r="A125" s="94"/>
      <c r="B125" s="95"/>
      <c r="C125" s="94"/>
      <c r="D125" s="94"/>
      <c r="E125" s="94"/>
      <c r="F125" s="94"/>
      <c r="G125" s="94"/>
      <c r="H125" s="94"/>
      <c r="I125" s="94"/>
      <c r="J125" s="95"/>
      <c r="K125" s="95"/>
      <c r="L125" s="95"/>
      <c r="M125" s="95"/>
      <c r="N125" s="95"/>
      <c r="O125" s="95"/>
      <c r="P125" s="95"/>
      <c r="Q125" s="61"/>
      <c r="R125" s="61"/>
      <c r="S125" s="61"/>
      <c r="T125" s="61"/>
    </row>
    <row r="126" spans="1:20" s="92" customFormat="1" ht="15">
      <c r="A126" s="94"/>
      <c r="B126" s="95"/>
      <c r="C126" s="94"/>
      <c r="D126" s="94"/>
      <c r="E126" s="94"/>
      <c r="F126" s="94"/>
      <c r="G126" s="94"/>
      <c r="H126" s="94"/>
      <c r="I126" s="94"/>
      <c r="J126" s="95"/>
      <c r="K126" s="95"/>
      <c r="L126" s="95"/>
      <c r="M126" s="95"/>
      <c r="N126" s="95"/>
      <c r="O126" s="95"/>
      <c r="P126" s="95"/>
      <c r="Q126" s="61"/>
      <c r="R126" s="61"/>
      <c r="S126" s="61"/>
      <c r="T126" s="61"/>
    </row>
    <row r="127" spans="1:20" s="92" customFormat="1" ht="15">
      <c r="A127" s="94"/>
      <c r="B127" s="95"/>
      <c r="C127" s="94"/>
      <c r="D127" s="94"/>
      <c r="E127" s="94"/>
      <c r="F127" s="94"/>
      <c r="G127" s="94"/>
      <c r="H127" s="94"/>
      <c r="I127" s="94"/>
      <c r="J127" s="95"/>
      <c r="K127" s="95"/>
      <c r="L127" s="95"/>
      <c r="M127" s="95"/>
      <c r="N127" s="95"/>
      <c r="O127" s="95"/>
      <c r="P127" s="95"/>
      <c r="Q127" s="61"/>
      <c r="R127" s="61"/>
      <c r="S127" s="61"/>
      <c r="T127" s="61"/>
    </row>
    <row r="128" spans="1:20" s="92" customFormat="1" ht="15">
      <c r="A128" s="94"/>
      <c r="B128" s="95"/>
      <c r="C128" s="94"/>
      <c r="D128" s="94"/>
      <c r="E128" s="94"/>
      <c r="F128" s="94"/>
      <c r="G128" s="94"/>
      <c r="H128" s="94"/>
      <c r="I128" s="94"/>
      <c r="J128" s="95"/>
      <c r="K128" s="95"/>
      <c r="L128" s="95"/>
      <c r="M128" s="95"/>
      <c r="N128" s="95"/>
      <c r="O128" s="95"/>
      <c r="P128" s="95"/>
      <c r="Q128" s="61"/>
      <c r="R128" s="61"/>
      <c r="S128" s="61"/>
      <c r="T128" s="61"/>
    </row>
    <row r="129" spans="1:20" s="92" customFormat="1" ht="15">
      <c r="A129" s="94"/>
      <c r="B129" s="95"/>
      <c r="C129" s="94"/>
      <c r="D129" s="94"/>
      <c r="E129" s="94"/>
      <c r="F129" s="94"/>
      <c r="G129" s="94"/>
      <c r="H129" s="94"/>
      <c r="I129" s="94"/>
      <c r="J129" s="95"/>
      <c r="K129" s="95"/>
      <c r="L129" s="95"/>
      <c r="M129" s="95"/>
      <c r="N129" s="95"/>
      <c r="O129" s="95"/>
      <c r="P129" s="95"/>
      <c r="Q129" s="61"/>
      <c r="R129" s="61"/>
      <c r="S129" s="61"/>
      <c r="T129" s="61"/>
    </row>
    <row r="130" spans="1:20" s="92" customFormat="1" ht="15">
      <c r="A130" s="94"/>
      <c r="B130" s="95"/>
      <c r="C130" s="94"/>
      <c r="D130" s="94"/>
      <c r="E130" s="94"/>
      <c r="F130" s="94"/>
      <c r="G130" s="94"/>
      <c r="H130" s="94"/>
      <c r="I130" s="94"/>
      <c r="J130" s="95"/>
      <c r="K130" s="95"/>
      <c r="L130" s="95"/>
      <c r="M130" s="95"/>
      <c r="N130" s="95"/>
      <c r="O130" s="95"/>
      <c r="P130" s="95"/>
      <c r="Q130" s="61"/>
      <c r="R130" s="61"/>
      <c r="S130" s="61"/>
      <c r="T130" s="61"/>
    </row>
    <row r="131" spans="1:20" s="92" customFormat="1" ht="15">
      <c r="A131" s="94"/>
      <c r="B131" s="95"/>
      <c r="C131" s="94"/>
      <c r="D131" s="94"/>
      <c r="E131" s="94"/>
      <c r="F131" s="94"/>
      <c r="G131" s="94"/>
      <c r="H131" s="94"/>
      <c r="I131" s="94"/>
      <c r="J131" s="95"/>
      <c r="K131" s="95"/>
      <c r="L131" s="95"/>
      <c r="M131" s="95"/>
      <c r="N131" s="95"/>
      <c r="O131" s="95"/>
      <c r="P131" s="95"/>
      <c r="Q131" s="61"/>
      <c r="R131" s="61"/>
      <c r="S131" s="61"/>
      <c r="T131" s="61"/>
    </row>
    <row r="132" spans="1:20" s="92" customFormat="1" ht="15">
      <c r="A132" s="94"/>
      <c r="B132" s="95"/>
      <c r="C132" s="94"/>
      <c r="D132" s="94"/>
      <c r="E132" s="94"/>
      <c r="F132" s="94"/>
      <c r="G132" s="94"/>
      <c r="H132" s="94"/>
      <c r="I132" s="94"/>
      <c r="J132" s="95"/>
      <c r="K132" s="95"/>
      <c r="L132" s="95"/>
      <c r="M132" s="95"/>
      <c r="N132" s="95"/>
      <c r="O132" s="95"/>
      <c r="P132" s="95"/>
      <c r="Q132" s="61"/>
      <c r="R132" s="61"/>
      <c r="S132" s="61"/>
      <c r="T132" s="61"/>
    </row>
    <row r="133" spans="1:20" s="92" customFormat="1" ht="15">
      <c r="A133" s="94"/>
      <c r="B133" s="95"/>
      <c r="C133" s="94"/>
      <c r="D133" s="94"/>
      <c r="E133" s="94"/>
      <c r="F133" s="94"/>
      <c r="G133" s="94"/>
      <c r="H133" s="94"/>
      <c r="I133" s="94"/>
      <c r="J133" s="95"/>
      <c r="K133" s="95"/>
      <c r="L133" s="95"/>
      <c r="M133" s="95"/>
      <c r="N133" s="95"/>
      <c r="O133" s="95"/>
      <c r="P133" s="95"/>
      <c r="Q133" s="61"/>
      <c r="R133" s="61"/>
      <c r="S133" s="61"/>
      <c r="T133" s="61"/>
    </row>
    <row r="134" spans="1:20" s="92" customFormat="1" ht="15">
      <c r="A134" s="94"/>
      <c r="B134" s="95"/>
      <c r="C134" s="94"/>
      <c r="D134" s="94"/>
      <c r="E134" s="94"/>
      <c r="F134" s="94"/>
      <c r="G134" s="94"/>
      <c r="H134" s="94"/>
      <c r="I134" s="94"/>
      <c r="J134" s="95"/>
      <c r="K134" s="95"/>
      <c r="L134" s="95"/>
      <c r="M134" s="95"/>
      <c r="N134" s="95"/>
      <c r="O134" s="95"/>
      <c r="P134" s="95"/>
      <c r="Q134" s="61"/>
      <c r="R134" s="61"/>
      <c r="S134" s="61"/>
      <c r="T134" s="61"/>
    </row>
    <row r="135" spans="1:20" s="92" customFormat="1" ht="15">
      <c r="A135" s="94"/>
      <c r="B135" s="95"/>
      <c r="C135" s="94"/>
      <c r="D135" s="94"/>
      <c r="E135" s="94"/>
      <c r="F135" s="94"/>
      <c r="G135" s="94"/>
      <c r="H135" s="94"/>
      <c r="I135" s="94"/>
      <c r="J135" s="95"/>
      <c r="K135" s="95"/>
      <c r="L135" s="95"/>
      <c r="M135" s="95"/>
      <c r="N135" s="95"/>
      <c r="O135" s="95"/>
      <c r="P135" s="95"/>
      <c r="Q135" s="61"/>
      <c r="R135" s="61"/>
      <c r="S135" s="61"/>
      <c r="T135" s="61"/>
    </row>
    <row r="136" spans="1:20" s="92" customFormat="1" ht="15">
      <c r="A136" s="94"/>
      <c r="B136" s="95"/>
      <c r="C136" s="94"/>
      <c r="D136" s="94"/>
      <c r="E136" s="94"/>
      <c r="F136" s="94"/>
      <c r="G136" s="94"/>
      <c r="H136" s="94"/>
      <c r="I136" s="94"/>
      <c r="J136" s="95"/>
      <c r="K136" s="95"/>
      <c r="L136" s="95"/>
      <c r="M136" s="95"/>
      <c r="N136" s="95"/>
      <c r="O136" s="95"/>
      <c r="P136" s="95"/>
      <c r="Q136" s="61"/>
      <c r="R136" s="61"/>
      <c r="S136" s="61"/>
      <c r="T136" s="61"/>
    </row>
    <row r="137" spans="1:20" s="92" customFormat="1" ht="15">
      <c r="A137" s="94"/>
      <c r="B137" s="95"/>
      <c r="C137" s="94"/>
      <c r="D137" s="94"/>
      <c r="E137" s="94"/>
      <c r="F137" s="94"/>
      <c r="G137" s="94"/>
      <c r="H137" s="94"/>
      <c r="I137" s="94"/>
      <c r="J137" s="95"/>
      <c r="K137" s="95"/>
      <c r="L137" s="95"/>
      <c r="M137" s="95"/>
      <c r="N137" s="95"/>
      <c r="O137" s="95"/>
      <c r="P137" s="95"/>
      <c r="Q137" s="61"/>
      <c r="R137" s="61"/>
      <c r="S137" s="61"/>
      <c r="T137" s="61"/>
    </row>
    <row r="138" spans="1:20" s="92" customFormat="1" ht="15">
      <c r="A138" s="94"/>
      <c r="B138" s="95"/>
      <c r="C138" s="94"/>
      <c r="D138" s="94"/>
      <c r="E138" s="94"/>
      <c r="F138" s="94"/>
      <c r="G138" s="94"/>
      <c r="H138" s="94"/>
      <c r="I138" s="94"/>
      <c r="J138" s="95"/>
      <c r="K138" s="95"/>
      <c r="L138" s="95"/>
      <c r="M138" s="95"/>
      <c r="N138" s="95"/>
      <c r="O138" s="95"/>
      <c r="P138" s="95"/>
      <c r="Q138" s="61"/>
      <c r="R138" s="61"/>
      <c r="S138" s="61"/>
      <c r="T138" s="61"/>
    </row>
    <row r="139" spans="1:20" s="92" customFormat="1" ht="15">
      <c r="A139" s="94"/>
      <c r="B139" s="95"/>
      <c r="C139" s="94"/>
      <c r="D139" s="94"/>
      <c r="E139" s="94"/>
      <c r="F139" s="94"/>
      <c r="G139" s="94"/>
      <c r="H139" s="94"/>
      <c r="I139" s="94"/>
      <c r="J139" s="95"/>
      <c r="K139" s="95"/>
      <c r="L139" s="95"/>
      <c r="M139" s="95"/>
      <c r="N139" s="95"/>
      <c r="O139" s="95"/>
      <c r="P139" s="95"/>
      <c r="Q139" s="61"/>
      <c r="R139" s="61"/>
      <c r="S139" s="61"/>
      <c r="T139" s="61"/>
    </row>
    <row r="140" spans="1:20" s="92" customFormat="1" ht="15">
      <c r="A140" s="94"/>
      <c r="B140" s="95"/>
      <c r="C140" s="94"/>
      <c r="D140" s="94"/>
      <c r="E140" s="94"/>
      <c r="F140" s="94"/>
      <c r="G140" s="94"/>
      <c r="H140" s="94"/>
      <c r="I140" s="94"/>
      <c r="J140" s="95"/>
      <c r="K140" s="95"/>
      <c r="L140" s="95"/>
      <c r="M140" s="95"/>
      <c r="N140" s="95"/>
      <c r="O140" s="95"/>
      <c r="P140" s="95"/>
      <c r="Q140" s="61"/>
      <c r="R140" s="61"/>
      <c r="S140" s="61"/>
      <c r="T140" s="61"/>
    </row>
    <row r="141" spans="1:20" s="92" customFormat="1" ht="15">
      <c r="A141" s="94"/>
      <c r="B141" s="95"/>
      <c r="C141" s="94"/>
      <c r="D141" s="94"/>
      <c r="E141" s="94"/>
      <c r="F141" s="94"/>
      <c r="G141" s="94"/>
      <c r="H141" s="94"/>
      <c r="I141" s="94"/>
      <c r="J141" s="95"/>
      <c r="K141" s="95"/>
      <c r="L141" s="95"/>
      <c r="M141" s="95"/>
      <c r="N141" s="95"/>
      <c r="O141" s="95"/>
      <c r="P141" s="95"/>
      <c r="Q141" s="61"/>
      <c r="R141" s="61"/>
      <c r="S141" s="61"/>
      <c r="T141" s="61"/>
    </row>
    <row r="142" spans="1:20" s="92" customFormat="1" ht="15">
      <c r="A142" s="94"/>
      <c r="B142" s="95"/>
      <c r="C142" s="94"/>
      <c r="D142" s="94"/>
      <c r="E142" s="94"/>
      <c r="F142" s="94"/>
      <c r="G142" s="94"/>
      <c r="H142" s="94"/>
      <c r="I142" s="94"/>
      <c r="J142" s="95"/>
      <c r="K142" s="95"/>
      <c r="L142" s="95"/>
      <c r="M142" s="95"/>
      <c r="N142" s="95"/>
      <c r="O142" s="95"/>
      <c r="P142" s="95"/>
      <c r="Q142" s="61"/>
      <c r="R142" s="61"/>
      <c r="S142" s="61"/>
      <c r="T142" s="61"/>
    </row>
    <row r="143" spans="1:20" s="92" customFormat="1" ht="15">
      <c r="A143" s="94"/>
      <c r="B143" s="95"/>
      <c r="C143" s="94"/>
      <c r="D143" s="94"/>
      <c r="E143" s="94"/>
      <c r="F143" s="94"/>
      <c r="G143" s="94"/>
      <c r="H143" s="94"/>
      <c r="I143" s="94"/>
      <c r="J143" s="95"/>
      <c r="K143" s="95"/>
      <c r="L143" s="95"/>
      <c r="M143" s="95"/>
      <c r="N143" s="95"/>
      <c r="O143" s="95"/>
      <c r="P143" s="95"/>
      <c r="Q143" s="61"/>
      <c r="R143" s="61"/>
      <c r="S143" s="61"/>
      <c r="T143" s="61"/>
    </row>
    <row r="144" spans="1:20" s="92" customFormat="1" ht="15">
      <c r="A144" s="94"/>
      <c r="B144" s="95"/>
      <c r="C144" s="94"/>
      <c r="D144" s="94"/>
      <c r="E144" s="94"/>
      <c r="F144" s="94"/>
      <c r="G144" s="94"/>
      <c r="H144" s="94"/>
      <c r="I144" s="94"/>
      <c r="J144" s="95"/>
      <c r="K144" s="95"/>
      <c r="L144" s="95"/>
      <c r="M144" s="95"/>
      <c r="N144" s="95"/>
      <c r="O144" s="95"/>
      <c r="P144" s="95"/>
      <c r="Q144" s="61"/>
      <c r="R144" s="61"/>
      <c r="S144" s="61"/>
      <c r="T144" s="61"/>
    </row>
    <row r="145" spans="1:20" s="92" customFormat="1" ht="15">
      <c r="A145" s="94"/>
      <c r="B145" s="95"/>
      <c r="C145" s="94"/>
      <c r="D145" s="94"/>
      <c r="E145" s="94"/>
      <c r="F145" s="94"/>
      <c r="G145" s="94"/>
      <c r="H145" s="94"/>
      <c r="I145" s="94"/>
      <c r="J145" s="95"/>
      <c r="K145" s="95"/>
      <c r="L145" s="95"/>
      <c r="M145" s="95"/>
      <c r="N145" s="95"/>
      <c r="O145" s="95"/>
      <c r="P145" s="95"/>
      <c r="Q145" s="61"/>
      <c r="R145" s="61"/>
      <c r="S145" s="61"/>
      <c r="T145" s="61"/>
    </row>
    <row r="146" spans="1:20" s="92" customFormat="1" ht="15">
      <c r="A146" s="94"/>
      <c r="B146" s="95"/>
      <c r="C146" s="94"/>
      <c r="D146" s="94"/>
      <c r="E146" s="94"/>
      <c r="F146" s="94"/>
      <c r="G146" s="94"/>
      <c r="H146" s="94"/>
      <c r="I146" s="94"/>
      <c r="J146" s="95"/>
      <c r="K146" s="95"/>
      <c r="L146" s="95"/>
      <c r="M146" s="95"/>
      <c r="N146" s="95"/>
      <c r="O146" s="95"/>
      <c r="P146" s="95"/>
      <c r="Q146" s="61"/>
      <c r="R146" s="61"/>
      <c r="S146" s="61"/>
      <c r="T146" s="61"/>
    </row>
    <row r="147" spans="1:20" s="92" customFormat="1" ht="15">
      <c r="A147" s="94"/>
      <c r="B147" s="95"/>
      <c r="C147" s="94"/>
      <c r="D147" s="94"/>
      <c r="E147" s="94"/>
      <c r="F147" s="94"/>
      <c r="G147" s="94"/>
      <c r="H147" s="94"/>
      <c r="I147" s="94"/>
      <c r="J147" s="95"/>
      <c r="K147" s="95"/>
      <c r="L147" s="95"/>
      <c r="M147" s="95"/>
      <c r="N147" s="95"/>
      <c r="O147" s="95"/>
      <c r="P147" s="95"/>
      <c r="Q147" s="61"/>
      <c r="R147" s="61"/>
      <c r="S147" s="61"/>
      <c r="T147" s="61"/>
    </row>
    <row r="148" spans="1:20" s="92" customFormat="1" ht="15">
      <c r="A148" s="94"/>
      <c r="B148" s="95"/>
      <c r="C148" s="94"/>
      <c r="D148" s="94"/>
      <c r="E148" s="94"/>
      <c r="F148" s="94"/>
      <c r="G148" s="94"/>
      <c r="H148" s="94"/>
      <c r="I148" s="94"/>
      <c r="J148" s="95"/>
      <c r="K148" s="95"/>
      <c r="L148" s="95"/>
      <c r="M148" s="95"/>
      <c r="N148" s="95"/>
      <c r="O148" s="95"/>
      <c r="P148" s="95"/>
      <c r="Q148" s="61"/>
      <c r="R148" s="61"/>
      <c r="S148" s="61"/>
      <c r="T148" s="61"/>
    </row>
    <row r="149" spans="1:20" s="92" customFormat="1" ht="15">
      <c r="A149" s="94"/>
      <c r="B149" s="95"/>
      <c r="C149" s="94"/>
      <c r="D149" s="94"/>
      <c r="E149" s="94"/>
      <c r="F149" s="94"/>
      <c r="G149" s="94"/>
      <c r="H149" s="94"/>
      <c r="I149" s="94"/>
      <c r="J149" s="95"/>
      <c r="K149" s="95"/>
      <c r="L149" s="95"/>
      <c r="M149" s="95"/>
      <c r="N149" s="95"/>
      <c r="O149" s="95"/>
      <c r="P149" s="95"/>
      <c r="Q149" s="61"/>
      <c r="R149" s="61"/>
      <c r="S149" s="61"/>
      <c r="T149" s="61"/>
    </row>
    <row r="150" spans="1:20" s="92" customFormat="1" ht="15">
      <c r="A150" s="94"/>
      <c r="B150" s="95"/>
      <c r="C150" s="94"/>
      <c r="D150" s="94"/>
      <c r="E150" s="94"/>
      <c r="F150" s="94"/>
      <c r="G150" s="94"/>
      <c r="H150" s="94"/>
      <c r="I150" s="94"/>
      <c r="J150" s="95"/>
      <c r="K150" s="95"/>
      <c r="L150" s="95"/>
      <c r="M150" s="95"/>
      <c r="N150" s="95"/>
      <c r="O150" s="95"/>
      <c r="P150" s="95"/>
      <c r="Q150" s="61"/>
      <c r="R150" s="61"/>
      <c r="S150" s="61"/>
      <c r="T150" s="61"/>
    </row>
    <row r="151" spans="1:20" s="92" customFormat="1" ht="15">
      <c r="A151" s="94"/>
      <c r="B151" s="95"/>
      <c r="C151" s="94"/>
      <c r="D151" s="94"/>
      <c r="E151" s="94"/>
      <c r="F151" s="94"/>
      <c r="G151" s="94"/>
      <c r="H151" s="94"/>
      <c r="I151" s="94"/>
      <c r="J151" s="95"/>
      <c r="K151" s="95"/>
      <c r="L151" s="95"/>
      <c r="M151" s="95"/>
      <c r="N151" s="95"/>
      <c r="O151" s="95"/>
      <c r="P151" s="95"/>
      <c r="Q151" s="61"/>
      <c r="R151" s="61"/>
      <c r="S151" s="61"/>
      <c r="T151" s="61"/>
    </row>
    <row r="152" spans="1:20" s="92" customFormat="1" ht="15">
      <c r="A152" s="94"/>
      <c r="B152" s="95"/>
      <c r="C152" s="94"/>
      <c r="D152" s="94"/>
      <c r="E152" s="94"/>
      <c r="F152" s="94"/>
      <c r="G152" s="94"/>
      <c r="H152" s="94"/>
      <c r="I152" s="94"/>
      <c r="J152" s="95"/>
      <c r="K152" s="95"/>
      <c r="L152" s="95"/>
      <c r="M152" s="95"/>
      <c r="N152" s="95"/>
      <c r="O152" s="95"/>
      <c r="P152" s="95"/>
      <c r="Q152" s="61"/>
      <c r="R152" s="61"/>
      <c r="S152" s="61"/>
      <c r="T152" s="61"/>
    </row>
    <row r="153" spans="1:20" s="92" customFormat="1" ht="15">
      <c r="A153" s="94"/>
      <c r="B153" s="95"/>
      <c r="C153" s="94"/>
      <c r="D153" s="94"/>
      <c r="E153" s="94"/>
      <c r="F153" s="94"/>
      <c r="G153" s="94"/>
      <c r="H153" s="94"/>
      <c r="I153" s="94"/>
      <c r="J153" s="95"/>
      <c r="K153" s="95"/>
      <c r="L153" s="95"/>
      <c r="M153" s="95"/>
      <c r="N153" s="95"/>
      <c r="O153" s="95"/>
      <c r="P153" s="95"/>
      <c r="Q153" s="61"/>
      <c r="R153" s="61"/>
      <c r="S153" s="61"/>
      <c r="T153" s="61"/>
    </row>
    <row r="154" spans="1:20" s="92" customFormat="1" ht="15">
      <c r="A154" s="94"/>
      <c r="B154" s="95"/>
      <c r="C154" s="94"/>
      <c r="D154" s="94"/>
      <c r="E154" s="94"/>
      <c r="F154" s="94"/>
      <c r="G154" s="94"/>
      <c r="H154" s="94"/>
      <c r="I154" s="94"/>
      <c r="J154" s="95"/>
      <c r="K154" s="95"/>
      <c r="L154" s="95"/>
      <c r="M154" s="95"/>
      <c r="N154" s="95"/>
      <c r="O154" s="95"/>
      <c r="P154" s="95"/>
      <c r="Q154" s="61"/>
      <c r="R154" s="61"/>
      <c r="S154" s="61"/>
      <c r="T154" s="61"/>
    </row>
    <row r="155" spans="1:20" s="92" customFormat="1" ht="42.75" customHeight="1">
      <c r="A155" s="106">
        <v>25</v>
      </c>
      <c r="B155" s="107" t="s">
        <v>108</v>
      </c>
      <c r="C155" s="106"/>
      <c r="D155" s="106"/>
      <c r="E155" s="106">
        <f>SUM(E156:E159)</f>
        <v>1900</v>
      </c>
      <c r="F155" s="106">
        <f aca="true" t="shared" si="21" ref="F155:P155">SUM(F156:F159)</f>
        <v>0</v>
      </c>
      <c r="G155" s="106">
        <f t="shared" si="21"/>
        <v>0</v>
      </c>
      <c r="H155" s="106">
        <f t="shared" si="21"/>
        <v>0</v>
      </c>
      <c r="I155" s="106">
        <f t="shared" si="21"/>
        <v>0</v>
      </c>
      <c r="J155" s="106">
        <f t="shared" si="21"/>
        <v>0</v>
      </c>
      <c r="K155" s="106">
        <f t="shared" si="21"/>
        <v>0</v>
      </c>
      <c r="L155" s="106">
        <f t="shared" si="21"/>
        <v>0</v>
      </c>
      <c r="M155" s="106">
        <f t="shared" si="21"/>
        <v>1500</v>
      </c>
      <c r="N155" s="106">
        <f t="shared" si="21"/>
        <v>100</v>
      </c>
      <c r="O155" s="106">
        <f t="shared" si="21"/>
        <v>0</v>
      </c>
      <c r="P155" s="106">
        <f t="shared" si="21"/>
        <v>300</v>
      </c>
      <c r="Q155" s="61"/>
      <c r="R155" s="61"/>
      <c r="S155" s="61"/>
      <c r="T155" s="61"/>
    </row>
    <row r="156" spans="1:20" s="92" customFormat="1" ht="74.25" customHeight="1">
      <c r="A156" s="94"/>
      <c r="B156" s="97" t="s">
        <v>362</v>
      </c>
      <c r="C156" s="68" t="s">
        <v>361</v>
      </c>
      <c r="D156" s="68"/>
      <c r="E156" s="68">
        <v>1200</v>
      </c>
      <c r="F156" s="68"/>
      <c r="G156" s="68"/>
      <c r="H156" s="68"/>
      <c r="I156" s="68"/>
      <c r="J156" s="67"/>
      <c r="K156" s="67"/>
      <c r="L156" s="67"/>
      <c r="M156" s="67">
        <v>1200</v>
      </c>
      <c r="N156" s="67"/>
      <c r="O156" s="67"/>
      <c r="P156" s="67"/>
      <c r="Q156" s="61"/>
      <c r="R156" s="61"/>
      <c r="S156" s="61"/>
      <c r="T156" s="61"/>
    </row>
    <row r="157" spans="1:20" s="92" customFormat="1" ht="74.25" customHeight="1">
      <c r="A157" s="94"/>
      <c r="B157" s="97" t="s">
        <v>363</v>
      </c>
      <c r="C157" s="85" t="s">
        <v>361</v>
      </c>
      <c r="D157" s="85"/>
      <c r="E157" s="127">
        <v>300</v>
      </c>
      <c r="F157" s="127"/>
      <c r="G157" s="127"/>
      <c r="H157" s="127"/>
      <c r="I157" s="127"/>
      <c r="J157" s="127"/>
      <c r="K157" s="127"/>
      <c r="L157" s="127"/>
      <c r="M157" s="127">
        <v>300</v>
      </c>
      <c r="N157" s="127"/>
      <c r="O157" s="127"/>
      <c r="P157" s="127"/>
      <c r="Q157" s="61"/>
      <c r="R157" s="61"/>
      <c r="S157" s="61"/>
      <c r="T157" s="61"/>
    </row>
    <row r="158" spans="1:20" s="92" customFormat="1" ht="74.25" customHeight="1">
      <c r="A158" s="94"/>
      <c r="B158" s="95" t="s">
        <v>391</v>
      </c>
      <c r="C158" s="94" t="s">
        <v>249</v>
      </c>
      <c r="D158" s="94"/>
      <c r="E158" s="94">
        <v>300</v>
      </c>
      <c r="F158" s="94"/>
      <c r="G158" s="94"/>
      <c r="H158" s="94"/>
      <c r="I158" s="94"/>
      <c r="J158" s="95"/>
      <c r="K158" s="95"/>
      <c r="L158" s="95"/>
      <c r="M158" s="95"/>
      <c r="N158" s="95"/>
      <c r="O158" s="95"/>
      <c r="P158" s="95">
        <v>300</v>
      </c>
      <c r="Q158" s="61"/>
      <c r="R158" s="61"/>
      <c r="S158" s="61"/>
      <c r="T158" s="61"/>
    </row>
    <row r="159" spans="1:20" s="92" customFormat="1" ht="74.25" customHeight="1">
      <c r="A159" s="94"/>
      <c r="B159" s="95" t="s">
        <v>392</v>
      </c>
      <c r="C159" s="94" t="s">
        <v>244</v>
      </c>
      <c r="D159" s="94"/>
      <c r="E159" s="94">
        <v>100</v>
      </c>
      <c r="F159" s="94"/>
      <c r="G159" s="94"/>
      <c r="H159" s="94"/>
      <c r="I159" s="94"/>
      <c r="J159" s="95"/>
      <c r="K159" s="95"/>
      <c r="L159" s="95"/>
      <c r="M159" s="95"/>
      <c r="N159" s="95">
        <v>100</v>
      </c>
      <c r="O159" s="95"/>
      <c r="P159" s="95"/>
      <c r="Q159" s="61"/>
      <c r="R159" s="61"/>
      <c r="S159" s="61"/>
      <c r="T159" s="61"/>
    </row>
    <row r="160" spans="1:18" s="61" customFormat="1" ht="18" customHeight="1">
      <c r="A160" s="82"/>
      <c r="B160" s="83" t="s">
        <v>7</v>
      </c>
      <c r="C160" s="83"/>
      <c r="D160" s="83"/>
      <c r="E160" s="83">
        <f>SUM(E161:E215)</f>
        <v>18566</v>
      </c>
      <c r="F160" s="83">
        <f aca="true" t="shared" si="22" ref="F160:P160">SUM(F161:F215)</f>
        <v>0</v>
      </c>
      <c r="G160" s="83">
        <f t="shared" si="22"/>
        <v>3650</v>
      </c>
      <c r="H160" s="83">
        <f t="shared" si="22"/>
        <v>0</v>
      </c>
      <c r="I160" s="83">
        <f t="shared" si="22"/>
        <v>0</v>
      </c>
      <c r="J160" s="83">
        <f t="shared" si="22"/>
        <v>300</v>
      </c>
      <c r="K160" s="83">
        <f t="shared" si="22"/>
        <v>120</v>
      </c>
      <c r="L160" s="83">
        <f t="shared" si="22"/>
        <v>0</v>
      </c>
      <c r="M160" s="83">
        <f t="shared" si="22"/>
        <v>10131</v>
      </c>
      <c r="N160" s="83">
        <f t="shared" si="22"/>
        <v>0</v>
      </c>
      <c r="O160" s="83">
        <f t="shared" si="22"/>
        <v>4285</v>
      </c>
      <c r="P160" s="83">
        <f t="shared" si="22"/>
        <v>80</v>
      </c>
      <c r="R160" s="87"/>
    </row>
    <row r="161" spans="1:16" ht="18" customHeight="1">
      <c r="A161" s="69">
        <v>1</v>
      </c>
      <c r="B161" s="67" t="s">
        <v>29</v>
      </c>
      <c r="C161" s="67"/>
      <c r="D161" s="67"/>
      <c r="E161" s="67"/>
      <c r="F161" s="67"/>
      <c r="G161" s="67"/>
      <c r="H161" s="67"/>
      <c r="I161" s="67"/>
      <c r="J161" s="67"/>
      <c r="K161" s="67"/>
      <c r="L161" s="67"/>
      <c r="M161" s="67"/>
      <c r="N161" s="67"/>
      <c r="O161" s="67"/>
      <c r="P161" s="67"/>
    </row>
    <row r="162" spans="1:16" ht="30" customHeight="1">
      <c r="A162" s="69"/>
      <c r="B162" s="68" t="s">
        <v>379</v>
      </c>
      <c r="C162" s="68" t="s">
        <v>92</v>
      </c>
      <c r="D162" s="68"/>
      <c r="E162" s="11">
        <v>1400</v>
      </c>
      <c r="F162" s="67"/>
      <c r="G162" s="67"/>
      <c r="H162" s="67"/>
      <c r="I162" s="67"/>
      <c r="J162" s="67"/>
      <c r="K162" s="67"/>
      <c r="L162" s="67"/>
      <c r="M162" s="68">
        <v>1400</v>
      </c>
      <c r="N162" s="67"/>
      <c r="O162" s="67"/>
      <c r="P162" s="67"/>
    </row>
    <row r="163" spans="1:16" ht="18" customHeight="1">
      <c r="A163" s="69">
        <v>2</v>
      </c>
      <c r="B163" s="67" t="s">
        <v>30</v>
      </c>
      <c r="C163" s="69"/>
      <c r="D163" s="69"/>
      <c r="E163" s="68"/>
      <c r="F163" s="68"/>
      <c r="G163" s="68"/>
      <c r="H163" s="68"/>
      <c r="I163" s="70"/>
      <c r="J163" s="70"/>
      <c r="K163" s="70"/>
      <c r="L163" s="70"/>
      <c r="M163" s="70"/>
      <c r="N163" s="70"/>
      <c r="O163" s="70"/>
      <c r="P163" s="70"/>
    </row>
    <row r="164" spans="1:16" ht="33.75" customHeight="1">
      <c r="A164" s="69"/>
      <c r="B164" s="68" t="s">
        <v>188</v>
      </c>
      <c r="C164" s="68" t="s">
        <v>17</v>
      </c>
      <c r="D164" s="69"/>
      <c r="E164" s="68">
        <v>80</v>
      </c>
      <c r="F164" s="68"/>
      <c r="G164" s="68"/>
      <c r="H164" s="68"/>
      <c r="I164" s="70"/>
      <c r="J164" s="70"/>
      <c r="K164" s="70">
        <v>80</v>
      </c>
      <c r="L164" s="70"/>
      <c r="M164" s="70"/>
      <c r="N164" s="70"/>
      <c r="O164" s="70"/>
      <c r="P164" s="70"/>
    </row>
    <row r="165" spans="1:16" ht="18" customHeight="1">
      <c r="A165" s="69"/>
      <c r="B165" s="69" t="s">
        <v>393</v>
      </c>
      <c r="C165" s="66" t="s">
        <v>249</v>
      </c>
      <c r="D165" s="66"/>
      <c r="E165" s="66">
        <v>300</v>
      </c>
      <c r="F165" s="49"/>
      <c r="G165" s="66"/>
      <c r="H165" s="66"/>
      <c r="I165" s="68"/>
      <c r="J165" s="68">
        <v>300</v>
      </c>
      <c r="K165" s="68"/>
      <c r="L165" s="68"/>
      <c r="M165" s="68"/>
      <c r="N165" s="68"/>
      <c r="O165" s="68"/>
      <c r="P165" s="66"/>
    </row>
    <row r="166" spans="1:16" ht="18" customHeight="1">
      <c r="A166" s="69"/>
      <c r="B166" s="67"/>
      <c r="C166" s="69"/>
      <c r="D166" s="69"/>
      <c r="E166" s="68"/>
      <c r="F166" s="68"/>
      <c r="G166" s="68"/>
      <c r="H166" s="68"/>
      <c r="I166" s="70"/>
      <c r="J166" s="70"/>
      <c r="K166" s="70"/>
      <c r="L166" s="70"/>
      <c r="M166" s="70"/>
      <c r="N166" s="70"/>
      <c r="O166" s="70"/>
      <c r="P166" s="70"/>
    </row>
    <row r="167" spans="1:16" s="64" customFormat="1" ht="18" customHeight="1">
      <c r="A167" s="74">
        <v>3</v>
      </c>
      <c r="B167" s="67" t="s">
        <v>114</v>
      </c>
      <c r="C167" s="68"/>
      <c r="D167" s="69"/>
      <c r="E167" s="68"/>
      <c r="F167" s="68"/>
      <c r="G167" s="68"/>
      <c r="H167" s="68"/>
      <c r="I167" s="68"/>
      <c r="J167" s="68"/>
      <c r="K167" s="68"/>
      <c r="L167" s="68"/>
      <c r="M167" s="68"/>
      <c r="N167" s="68"/>
      <c r="O167" s="68"/>
      <c r="P167" s="68"/>
    </row>
    <row r="168" spans="1:16" s="65" customFormat="1" ht="18" customHeight="1">
      <c r="A168" s="74">
        <v>4</v>
      </c>
      <c r="B168" s="67" t="s">
        <v>116</v>
      </c>
      <c r="C168" s="68"/>
      <c r="D168" s="69"/>
      <c r="E168" s="68"/>
      <c r="F168" s="68"/>
      <c r="G168" s="68"/>
      <c r="H168" s="68"/>
      <c r="I168" s="70"/>
      <c r="J168" s="70"/>
      <c r="K168" s="70"/>
      <c r="L168" s="70"/>
      <c r="M168" s="70"/>
      <c r="N168" s="70"/>
      <c r="O168" s="70"/>
      <c r="P168" s="70"/>
    </row>
    <row r="169" spans="1:16" ht="18" customHeight="1">
      <c r="A169" s="69">
        <v>5</v>
      </c>
      <c r="B169" s="67" t="s">
        <v>31</v>
      </c>
      <c r="C169" s="67"/>
      <c r="D169" s="67"/>
      <c r="E169" s="68"/>
      <c r="F169" s="68"/>
      <c r="G169" s="68"/>
      <c r="H169" s="68"/>
      <c r="I169" s="75"/>
      <c r="J169" s="75"/>
      <c r="K169" s="75"/>
      <c r="L169" s="75"/>
      <c r="M169" s="75"/>
      <c r="N169" s="75"/>
      <c r="O169" s="75"/>
      <c r="P169" s="75"/>
    </row>
    <row r="170" spans="1:16" ht="45">
      <c r="A170" s="69"/>
      <c r="B170" s="72" t="s">
        <v>353</v>
      </c>
      <c r="C170" s="68" t="s">
        <v>290</v>
      </c>
      <c r="D170" s="68"/>
      <c r="E170" s="68">
        <v>1650</v>
      </c>
      <c r="F170" s="68"/>
      <c r="G170" s="68">
        <v>1650</v>
      </c>
      <c r="H170" s="68"/>
      <c r="I170" s="70"/>
      <c r="J170" s="70"/>
      <c r="K170" s="70"/>
      <c r="L170" s="70"/>
      <c r="M170" s="70"/>
      <c r="N170" s="70"/>
      <c r="O170" s="70"/>
      <c r="P170" s="70"/>
    </row>
    <row r="171" spans="1:16" ht="18" customHeight="1">
      <c r="A171" s="69">
        <v>6</v>
      </c>
      <c r="B171" s="67" t="s">
        <v>32</v>
      </c>
      <c r="C171" s="67"/>
      <c r="D171" s="67"/>
      <c r="E171" s="67"/>
      <c r="F171" s="67"/>
      <c r="G171" s="67"/>
      <c r="H171" s="67"/>
      <c r="I171" s="67"/>
      <c r="J171" s="67"/>
      <c r="K171" s="67"/>
      <c r="L171" s="67"/>
      <c r="M171" s="67"/>
      <c r="N171" s="67"/>
      <c r="O171" s="67"/>
      <c r="P171" s="67"/>
    </row>
    <row r="172" spans="1:16" ht="18" customHeight="1">
      <c r="A172" s="69">
        <v>7</v>
      </c>
      <c r="B172" s="69" t="s">
        <v>33</v>
      </c>
      <c r="C172" s="67"/>
      <c r="D172" s="67"/>
      <c r="E172" s="68"/>
      <c r="F172" s="68"/>
      <c r="G172" s="68"/>
      <c r="H172" s="68"/>
      <c r="I172" s="68"/>
      <c r="J172" s="68"/>
      <c r="K172" s="68"/>
      <c r="L172" s="68"/>
      <c r="M172" s="68"/>
      <c r="N172" s="68"/>
      <c r="O172" s="68"/>
      <c r="P172" s="68"/>
    </row>
    <row r="173" spans="1:16" ht="18" customHeight="1">
      <c r="A173" s="69"/>
      <c r="B173" s="68" t="s">
        <v>205</v>
      </c>
      <c r="C173" s="68" t="s">
        <v>17</v>
      </c>
      <c r="D173" s="67"/>
      <c r="E173" s="68">
        <v>40</v>
      </c>
      <c r="F173" s="68"/>
      <c r="G173" s="68"/>
      <c r="H173" s="68"/>
      <c r="I173" s="68"/>
      <c r="J173" s="68"/>
      <c r="K173" s="68">
        <v>40</v>
      </c>
      <c r="L173" s="68"/>
      <c r="M173" s="68"/>
      <c r="N173" s="68"/>
      <c r="O173" s="68"/>
      <c r="P173" s="68"/>
    </row>
    <row r="174" spans="1:16" s="64" customFormat="1" ht="18" customHeight="1">
      <c r="A174" s="74">
        <v>8</v>
      </c>
      <c r="B174" s="69" t="s">
        <v>111</v>
      </c>
      <c r="C174" s="69"/>
      <c r="D174" s="69"/>
      <c r="E174" s="67"/>
      <c r="F174" s="67"/>
      <c r="G174" s="67"/>
      <c r="H174" s="67"/>
      <c r="I174" s="67"/>
      <c r="J174" s="67"/>
      <c r="K174" s="67"/>
      <c r="L174" s="67"/>
      <c r="M174" s="67"/>
      <c r="N174" s="67"/>
      <c r="O174" s="67"/>
      <c r="P174" s="67"/>
    </row>
    <row r="175" spans="1:16" s="64" customFormat="1" ht="18" customHeight="1">
      <c r="A175" s="74">
        <v>9</v>
      </c>
      <c r="B175" s="69" t="s">
        <v>118</v>
      </c>
      <c r="C175" s="69"/>
      <c r="D175" s="69"/>
      <c r="E175" s="68"/>
      <c r="F175" s="68"/>
      <c r="G175" s="68"/>
      <c r="H175" s="68"/>
      <c r="I175" s="70"/>
      <c r="J175" s="70"/>
      <c r="K175" s="70"/>
      <c r="L175" s="70"/>
      <c r="M175" s="70"/>
      <c r="N175" s="70"/>
      <c r="O175" s="70"/>
      <c r="P175" s="70"/>
    </row>
    <row r="176" spans="1:16" s="64" customFormat="1" ht="18" customHeight="1">
      <c r="A176" s="74">
        <v>10</v>
      </c>
      <c r="B176" s="69" t="s">
        <v>146</v>
      </c>
      <c r="C176" s="69"/>
      <c r="D176" s="69"/>
      <c r="E176" s="68"/>
      <c r="F176" s="68"/>
      <c r="G176" s="68"/>
      <c r="H176" s="68"/>
      <c r="I176" s="70"/>
      <c r="J176" s="70"/>
      <c r="K176" s="70"/>
      <c r="L176" s="70"/>
      <c r="M176" s="70"/>
      <c r="N176" s="70"/>
      <c r="O176" s="70"/>
      <c r="P176" s="70"/>
    </row>
    <row r="177" spans="1:16" s="65" customFormat="1" ht="18" customHeight="1">
      <c r="A177" s="74">
        <v>11</v>
      </c>
      <c r="B177" s="69" t="s">
        <v>120</v>
      </c>
      <c r="C177" s="69"/>
      <c r="D177" s="69"/>
      <c r="E177" s="68"/>
      <c r="F177" s="68"/>
      <c r="G177" s="68"/>
      <c r="H177" s="68"/>
      <c r="I177" s="70"/>
      <c r="J177" s="70"/>
      <c r="K177" s="70"/>
      <c r="L177" s="70"/>
      <c r="M177" s="70"/>
      <c r="N177" s="70"/>
      <c r="O177" s="70"/>
      <c r="P177" s="70"/>
    </row>
    <row r="178" spans="1:16" s="64" customFormat="1" ht="18" customHeight="1">
      <c r="A178" s="74">
        <v>12</v>
      </c>
      <c r="B178" s="69" t="s">
        <v>328</v>
      </c>
      <c r="C178" s="69"/>
      <c r="D178" s="69"/>
      <c r="E178" s="68"/>
      <c r="F178" s="68"/>
      <c r="G178" s="68"/>
      <c r="H178" s="68"/>
      <c r="I178" s="75"/>
      <c r="J178" s="75"/>
      <c r="K178" s="75"/>
      <c r="L178" s="75"/>
      <c r="M178" s="75"/>
      <c r="N178" s="75"/>
      <c r="O178" s="75"/>
      <c r="P178" s="75"/>
    </row>
    <row r="179" spans="1:16" s="64" customFormat="1" ht="18" customHeight="1">
      <c r="A179" s="74">
        <v>13</v>
      </c>
      <c r="B179" s="69" t="s">
        <v>147</v>
      </c>
      <c r="C179" s="69"/>
      <c r="D179" s="69"/>
      <c r="E179" s="67"/>
      <c r="F179" s="67"/>
      <c r="G179" s="67"/>
      <c r="H179" s="67"/>
      <c r="I179" s="67"/>
      <c r="J179" s="67"/>
      <c r="K179" s="67"/>
      <c r="L179" s="67"/>
      <c r="M179" s="67"/>
      <c r="N179" s="67"/>
      <c r="O179" s="67"/>
      <c r="P179" s="67"/>
    </row>
    <row r="180" spans="1:16" s="64" customFormat="1" ht="18" customHeight="1">
      <c r="A180" s="74">
        <v>14</v>
      </c>
      <c r="B180" s="69" t="s">
        <v>148</v>
      </c>
      <c r="C180" s="69"/>
      <c r="D180" s="69"/>
      <c r="E180" s="68"/>
      <c r="F180" s="68"/>
      <c r="G180" s="68"/>
      <c r="H180" s="68"/>
      <c r="I180" s="70"/>
      <c r="J180" s="70"/>
      <c r="K180" s="70"/>
      <c r="L180" s="70"/>
      <c r="M180" s="70"/>
      <c r="N180" s="70"/>
      <c r="O180" s="70"/>
      <c r="P180" s="70"/>
    </row>
    <row r="181" spans="1:16" s="64" customFormat="1" ht="18" customHeight="1">
      <c r="A181" s="74">
        <v>15</v>
      </c>
      <c r="B181" s="69" t="s">
        <v>149</v>
      </c>
      <c r="C181" s="69"/>
      <c r="D181" s="69"/>
      <c r="E181" s="68"/>
      <c r="F181" s="68"/>
      <c r="G181" s="68"/>
      <c r="H181" s="68"/>
      <c r="I181" s="70"/>
      <c r="J181" s="70"/>
      <c r="K181" s="70"/>
      <c r="L181" s="70"/>
      <c r="M181" s="70"/>
      <c r="N181" s="70"/>
      <c r="O181" s="70"/>
      <c r="P181" s="70"/>
    </row>
    <row r="182" spans="1:16" s="64" customFormat="1" ht="18" customHeight="1">
      <c r="A182" s="74">
        <v>16</v>
      </c>
      <c r="B182" s="69" t="s">
        <v>125</v>
      </c>
      <c r="C182" s="69"/>
      <c r="D182" s="69"/>
      <c r="E182" s="68"/>
      <c r="F182" s="68"/>
      <c r="G182" s="68"/>
      <c r="H182" s="68"/>
      <c r="I182" s="70"/>
      <c r="J182" s="70"/>
      <c r="K182" s="70"/>
      <c r="L182" s="70"/>
      <c r="M182" s="70"/>
      <c r="N182" s="70"/>
      <c r="O182" s="70"/>
      <c r="P182" s="70"/>
    </row>
    <row r="183" spans="1:16" s="64" customFormat="1" ht="18" customHeight="1">
      <c r="A183" s="74">
        <v>17</v>
      </c>
      <c r="B183" s="69" t="s">
        <v>126</v>
      </c>
      <c r="C183" s="69"/>
      <c r="D183" s="69"/>
      <c r="E183" s="68"/>
      <c r="F183" s="68"/>
      <c r="G183" s="68"/>
      <c r="H183" s="68"/>
      <c r="I183" s="70"/>
      <c r="J183" s="70"/>
      <c r="K183" s="70"/>
      <c r="L183" s="70"/>
      <c r="M183" s="70"/>
      <c r="N183" s="70"/>
      <c r="O183" s="70"/>
      <c r="P183" s="70"/>
    </row>
    <row r="184" spans="1:16" s="64" customFormat="1" ht="18" customHeight="1">
      <c r="A184" s="74">
        <v>18</v>
      </c>
      <c r="B184" s="69" t="s">
        <v>310</v>
      </c>
      <c r="C184" s="69"/>
      <c r="D184" s="69"/>
      <c r="E184" s="68"/>
      <c r="F184" s="68"/>
      <c r="G184" s="68"/>
      <c r="H184" s="68"/>
      <c r="I184" s="70"/>
      <c r="J184" s="70"/>
      <c r="K184" s="70"/>
      <c r="L184" s="70"/>
      <c r="M184" s="70"/>
      <c r="N184" s="70"/>
      <c r="O184" s="70"/>
      <c r="P184" s="70"/>
    </row>
    <row r="185" spans="1:16" s="64" customFormat="1" ht="18" customHeight="1">
      <c r="A185" s="74">
        <v>19</v>
      </c>
      <c r="B185" s="69" t="s">
        <v>155</v>
      </c>
      <c r="C185" s="69"/>
      <c r="D185" s="69"/>
      <c r="E185" s="68"/>
      <c r="F185" s="68"/>
      <c r="G185" s="68"/>
      <c r="H185" s="68"/>
      <c r="I185" s="70"/>
      <c r="J185" s="70"/>
      <c r="K185" s="70"/>
      <c r="L185" s="70"/>
      <c r="M185" s="70"/>
      <c r="N185" s="70"/>
      <c r="O185" s="70"/>
      <c r="P185" s="70"/>
    </row>
    <row r="186" spans="1:16" s="64" customFormat="1" ht="27.75" customHeight="1">
      <c r="A186" s="74"/>
      <c r="B186" s="68" t="s">
        <v>152</v>
      </c>
      <c r="C186" s="68" t="s">
        <v>151</v>
      </c>
      <c r="D186" s="69"/>
      <c r="E186" s="68">
        <v>1000</v>
      </c>
      <c r="F186" s="68"/>
      <c r="G186" s="68"/>
      <c r="H186" s="68"/>
      <c r="I186" s="70"/>
      <c r="J186" s="70"/>
      <c r="K186" s="70"/>
      <c r="L186" s="70"/>
      <c r="M186" s="70">
        <v>1000</v>
      </c>
      <c r="N186" s="70"/>
      <c r="O186" s="70"/>
      <c r="P186" s="70"/>
    </row>
    <row r="187" spans="1:18" s="64" customFormat="1" ht="18" customHeight="1">
      <c r="A187" s="74">
        <v>20</v>
      </c>
      <c r="B187" s="69" t="s">
        <v>156</v>
      </c>
      <c r="C187" s="69"/>
      <c r="D187" s="69"/>
      <c r="E187" s="68"/>
      <c r="F187" s="68"/>
      <c r="G187" s="68"/>
      <c r="H187" s="68"/>
      <c r="I187" s="70"/>
      <c r="J187" s="70"/>
      <c r="K187" s="70"/>
      <c r="L187" s="70"/>
      <c r="M187" s="70"/>
      <c r="N187" s="70"/>
      <c r="O187" s="70"/>
      <c r="P187" s="70"/>
      <c r="R187" s="64">
        <v>2210</v>
      </c>
    </row>
    <row r="188" spans="1:18" s="64" customFormat="1" ht="18" customHeight="1">
      <c r="A188" s="74"/>
      <c r="B188" s="68" t="s">
        <v>153</v>
      </c>
      <c r="C188" s="68" t="s">
        <v>151</v>
      </c>
      <c r="D188" s="69"/>
      <c r="E188" s="68">
        <v>800</v>
      </c>
      <c r="F188" s="68"/>
      <c r="G188" s="68"/>
      <c r="H188" s="68"/>
      <c r="I188" s="70"/>
      <c r="J188" s="70"/>
      <c r="K188" s="70"/>
      <c r="L188" s="70"/>
      <c r="M188" s="70">
        <v>800</v>
      </c>
      <c r="N188" s="70"/>
      <c r="O188" s="70"/>
      <c r="P188" s="70"/>
      <c r="R188" s="64">
        <f>R187*1.1</f>
        <v>2431</v>
      </c>
    </row>
    <row r="189" spans="1:16" s="64" customFormat="1" ht="30">
      <c r="A189" s="74"/>
      <c r="B189" s="68" t="s">
        <v>350</v>
      </c>
      <c r="C189" s="68" t="s">
        <v>75</v>
      </c>
      <c r="D189" s="69"/>
      <c r="E189" s="68">
        <v>2431</v>
      </c>
      <c r="F189" s="68"/>
      <c r="G189" s="68"/>
      <c r="H189" s="68"/>
      <c r="I189" s="70"/>
      <c r="J189" s="70"/>
      <c r="K189" s="70"/>
      <c r="L189" s="70"/>
      <c r="M189" s="70">
        <v>2431</v>
      </c>
      <c r="N189" s="70"/>
      <c r="O189" s="70"/>
      <c r="P189" s="70"/>
    </row>
    <row r="190" spans="1:16" ht="18" customHeight="1">
      <c r="A190" s="69">
        <v>21</v>
      </c>
      <c r="B190" s="69" t="s">
        <v>223</v>
      </c>
      <c r="C190" s="66"/>
      <c r="D190" s="66"/>
      <c r="E190" s="68"/>
      <c r="F190" s="49"/>
      <c r="G190" s="68"/>
      <c r="H190" s="68"/>
      <c r="I190" s="70"/>
      <c r="J190" s="70"/>
      <c r="K190" s="70"/>
      <c r="L190" s="70"/>
      <c r="M190" s="70"/>
      <c r="N190" s="70"/>
      <c r="O190" s="70"/>
      <c r="P190" s="68"/>
    </row>
    <row r="191" spans="1:16" ht="26.25" customHeight="1">
      <c r="A191" s="69"/>
      <c r="B191" s="66" t="s">
        <v>281</v>
      </c>
      <c r="C191" s="66" t="s">
        <v>224</v>
      </c>
      <c r="D191" s="66"/>
      <c r="E191" s="68">
        <v>40</v>
      </c>
      <c r="F191" s="49"/>
      <c r="G191" s="68"/>
      <c r="H191" s="68"/>
      <c r="I191" s="70"/>
      <c r="J191" s="70"/>
      <c r="K191" s="70"/>
      <c r="L191" s="70"/>
      <c r="M191" s="70"/>
      <c r="N191" s="70"/>
      <c r="O191" s="70"/>
      <c r="P191" s="68">
        <v>40</v>
      </c>
    </row>
    <row r="192" spans="1:16" ht="18" customHeight="1">
      <c r="A192" s="69"/>
      <c r="B192" s="69"/>
      <c r="C192" s="66"/>
      <c r="D192" s="66"/>
      <c r="E192" s="68"/>
      <c r="F192" s="49"/>
      <c r="G192" s="68"/>
      <c r="H192" s="68"/>
      <c r="I192" s="70"/>
      <c r="J192" s="70"/>
      <c r="K192" s="70"/>
      <c r="L192" s="70"/>
      <c r="M192" s="70"/>
      <c r="N192" s="70"/>
      <c r="O192" s="70"/>
      <c r="P192" s="68"/>
    </row>
    <row r="193" spans="1:16" ht="18" customHeight="1">
      <c r="A193" s="69">
        <v>22</v>
      </c>
      <c r="B193" s="69" t="s">
        <v>226</v>
      </c>
      <c r="C193" s="66"/>
      <c r="D193" s="66"/>
      <c r="E193" s="66"/>
      <c r="F193" s="49"/>
      <c r="G193" s="66"/>
      <c r="H193" s="66"/>
      <c r="I193" s="68"/>
      <c r="J193" s="68"/>
      <c r="K193" s="68"/>
      <c r="L193" s="68"/>
      <c r="M193" s="68"/>
      <c r="N193" s="68"/>
      <c r="O193" s="68"/>
      <c r="P193" s="66"/>
    </row>
    <row r="194" spans="1:16" ht="36.75" customHeight="1">
      <c r="A194" s="69"/>
      <c r="B194" s="66" t="s">
        <v>282</v>
      </c>
      <c r="C194" s="66" t="s">
        <v>224</v>
      </c>
      <c r="D194" s="66"/>
      <c r="E194" s="66">
        <v>40</v>
      </c>
      <c r="F194" s="49"/>
      <c r="G194" s="66"/>
      <c r="H194" s="66"/>
      <c r="I194" s="68"/>
      <c r="J194" s="68"/>
      <c r="K194" s="68"/>
      <c r="L194" s="68"/>
      <c r="M194" s="68"/>
      <c r="N194" s="68"/>
      <c r="O194" s="68"/>
      <c r="P194" s="66">
        <v>40</v>
      </c>
    </row>
    <row r="195" spans="1:16" ht="18" customHeight="1">
      <c r="A195" s="69"/>
      <c r="B195" s="69"/>
      <c r="C195" s="66"/>
      <c r="D195" s="66"/>
      <c r="E195" s="66"/>
      <c r="F195" s="49"/>
      <c r="G195" s="66"/>
      <c r="H195" s="66"/>
      <c r="I195" s="68"/>
      <c r="J195" s="68"/>
      <c r="K195" s="68"/>
      <c r="L195" s="68"/>
      <c r="M195" s="68"/>
      <c r="N195" s="68"/>
      <c r="O195" s="68"/>
      <c r="P195" s="66"/>
    </row>
    <row r="196" spans="1:16" ht="18" customHeight="1">
      <c r="A196" s="69">
        <v>23</v>
      </c>
      <c r="B196" s="69" t="s">
        <v>231</v>
      </c>
      <c r="C196" s="66"/>
      <c r="D196" s="66"/>
      <c r="E196" s="66"/>
      <c r="F196" s="49"/>
      <c r="G196" s="66"/>
      <c r="H196" s="66"/>
      <c r="I196" s="68"/>
      <c r="J196" s="68"/>
      <c r="K196" s="68"/>
      <c r="L196" s="68"/>
      <c r="M196" s="68"/>
      <c r="N196" s="68"/>
      <c r="O196" s="68"/>
      <c r="P196" s="66"/>
    </row>
    <row r="197" spans="1:16" ht="38.25" customHeight="1">
      <c r="A197" s="69"/>
      <c r="B197" s="66" t="s">
        <v>348</v>
      </c>
      <c r="C197" s="66" t="s">
        <v>334</v>
      </c>
      <c r="D197" s="66"/>
      <c r="E197" s="66">
        <v>85</v>
      </c>
      <c r="F197" s="49"/>
      <c r="G197" s="66"/>
      <c r="H197" s="66"/>
      <c r="I197" s="68"/>
      <c r="J197" s="68"/>
      <c r="K197" s="68"/>
      <c r="L197" s="68"/>
      <c r="M197" s="68"/>
      <c r="N197" s="68"/>
      <c r="O197" s="68">
        <v>85</v>
      </c>
      <c r="P197" s="66"/>
    </row>
    <row r="198" spans="1:16" ht="18" customHeight="1">
      <c r="A198" s="69">
        <v>24</v>
      </c>
      <c r="B198" s="69" t="s">
        <v>266</v>
      </c>
      <c r="C198" s="66"/>
      <c r="D198" s="66"/>
      <c r="E198" s="66"/>
      <c r="F198" s="66"/>
      <c r="G198" s="66"/>
      <c r="H198" s="66"/>
      <c r="I198" s="68"/>
      <c r="J198" s="68"/>
      <c r="K198" s="68"/>
      <c r="L198" s="68"/>
      <c r="M198" s="68"/>
      <c r="N198" s="68"/>
      <c r="O198" s="68"/>
      <c r="P198" s="68"/>
    </row>
    <row r="199" spans="1:16" ht="18" customHeight="1">
      <c r="A199" s="69">
        <v>25</v>
      </c>
      <c r="B199" s="69" t="s">
        <v>269</v>
      </c>
      <c r="C199" s="66"/>
      <c r="D199" s="66"/>
      <c r="E199" s="66"/>
      <c r="F199" s="66"/>
      <c r="G199" s="66"/>
      <c r="H199" s="66"/>
      <c r="I199" s="68"/>
      <c r="J199" s="68"/>
      <c r="K199" s="68"/>
      <c r="L199" s="68"/>
      <c r="M199" s="68"/>
      <c r="N199" s="68"/>
      <c r="O199" s="68"/>
      <c r="P199" s="68"/>
    </row>
    <row r="200" spans="1:16" ht="18" customHeight="1">
      <c r="A200" s="69">
        <v>26</v>
      </c>
      <c r="B200" s="69" t="s">
        <v>309</v>
      </c>
      <c r="C200" s="66"/>
      <c r="D200" s="66"/>
      <c r="E200" s="66"/>
      <c r="F200" s="66"/>
      <c r="G200" s="66"/>
      <c r="H200" s="66"/>
      <c r="I200" s="68"/>
      <c r="J200" s="68"/>
      <c r="K200" s="68"/>
      <c r="L200" s="68"/>
      <c r="M200" s="68"/>
      <c r="N200" s="68"/>
      <c r="O200" s="68"/>
      <c r="P200" s="68"/>
    </row>
    <row r="201" spans="1:16" ht="18" customHeight="1">
      <c r="A201" s="69">
        <v>27</v>
      </c>
      <c r="B201" s="69" t="s">
        <v>311</v>
      </c>
      <c r="C201" s="66"/>
      <c r="D201" s="66"/>
      <c r="E201" s="66"/>
      <c r="F201" s="66"/>
      <c r="G201" s="66"/>
      <c r="H201" s="66"/>
      <c r="I201" s="68"/>
      <c r="J201" s="68"/>
      <c r="K201" s="68"/>
      <c r="L201" s="68"/>
      <c r="M201" s="68"/>
      <c r="N201" s="68"/>
      <c r="O201" s="68"/>
      <c r="P201" s="68"/>
    </row>
    <row r="202" spans="1:16" ht="18" customHeight="1">
      <c r="A202" s="69">
        <v>28</v>
      </c>
      <c r="B202" s="69" t="s">
        <v>312</v>
      </c>
      <c r="C202" s="66"/>
      <c r="D202" s="66"/>
      <c r="E202" s="66"/>
      <c r="F202" s="66"/>
      <c r="G202" s="66"/>
      <c r="H202" s="66"/>
      <c r="I202" s="68"/>
      <c r="J202" s="68"/>
      <c r="K202" s="68"/>
      <c r="L202" s="68"/>
      <c r="M202" s="68"/>
      <c r="N202" s="68"/>
      <c r="O202" s="68"/>
      <c r="P202" s="68"/>
    </row>
    <row r="203" spans="1:16" ht="32.25" customHeight="1">
      <c r="A203" s="69"/>
      <c r="B203" s="68" t="s">
        <v>379</v>
      </c>
      <c r="C203" s="66" t="s">
        <v>92</v>
      </c>
      <c r="D203" s="66"/>
      <c r="E203" s="66">
        <v>1400</v>
      </c>
      <c r="F203" s="66"/>
      <c r="G203" s="66"/>
      <c r="H203" s="66"/>
      <c r="I203" s="68"/>
      <c r="J203" s="68"/>
      <c r="K203" s="68"/>
      <c r="L203" s="68"/>
      <c r="M203" s="68">
        <v>1400</v>
      </c>
      <c r="N203" s="68"/>
      <c r="O203" s="68"/>
      <c r="P203" s="68"/>
    </row>
    <row r="204" spans="1:16" ht="32.25" customHeight="1">
      <c r="A204" s="69"/>
      <c r="B204" s="66" t="s">
        <v>332</v>
      </c>
      <c r="C204" s="66" t="s">
        <v>151</v>
      </c>
      <c r="D204" s="66"/>
      <c r="E204" s="66">
        <v>1000</v>
      </c>
      <c r="F204" s="66"/>
      <c r="G204" s="66"/>
      <c r="H204" s="66"/>
      <c r="I204" s="68"/>
      <c r="J204" s="68"/>
      <c r="K204" s="68"/>
      <c r="L204" s="68"/>
      <c r="M204" s="68">
        <v>1000</v>
      </c>
      <c r="N204" s="68"/>
      <c r="O204" s="68"/>
      <c r="P204" s="68"/>
    </row>
    <row r="205" spans="1:16" ht="18" customHeight="1">
      <c r="A205" s="69">
        <v>29</v>
      </c>
      <c r="B205" s="69" t="s">
        <v>313</v>
      </c>
      <c r="C205" s="66"/>
      <c r="D205" s="66"/>
      <c r="E205" s="69"/>
      <c r="F205" s="69"/>
      <c r="G205" s="69"/>
      <c r="H205" s="69"/>
      <c r="I205" s="69"/>
      <c r="J205" s="69"/>
      <c r="K205" s="69"/>
      <c r="L205" s="69"/>
      <c r="M205" s="69"/>
      <c r="N205" s="69"/>
      <c r="O205" s="69"/>
      <c r="P205" s="69"/>
    </row>
    <row r="206" spans="1:16" ht="18" customHeight="1">
      <c r="A206" s="69">
        <v>30</v>
      </c>
      <c r="B206" s="69" t="s">
        <v>322</v>
      </c>
      <c r="C206" s="66"/>
      <c r="D206" s="66"/>
      <c r="E206" s="66"/>
      <c r="F206" s="66"/>
      <c r="G206" s="66"/>
      <c r="H206" s="66"/>
      <c r="I206" s="66"/>
      <c r="J206" s="66"/>
      <c r="K206" s="66"/>
      <c r="L206" s="66"/>
      <c r="M206" s="66"/>
      <c r="N206" s="66"/>
      <c r="O206" s="66"/>
      <c r="P206" s="66"/>
    </row>
    <row r="207" spans="1:16" ht="30" customHeight="1">
      <c r="A207" s="66"/>
      <c r="B207" s="66" t="s">
        <v>394</v>
      </c>
      <c r="C207" s="66" t="s">
        <v>244</v>
      </c>
      <c r="D207" s="66"/>
      <c r="E207" s="66">
        <v>4200</v>
      </c>
      <c r="F207" s="66"/>
      <c r="G207" s="66"/>
      <c r="H207" s="66"/>
      <c r="I207" s="68"/>
      <c r="J207" s="68"/>
      <c r="K207" s="68"/>
      <c r="L207" s="68"/>
      <c r="M207" s="68"/>
      <c r="N207" s="68"/>
      <c r="O207" s="68">
        <v>4200</v>
      </c>
      <c r="P207" s="68"/>
    </row>
    <row r="208" spans="1:16" ht="18" customHeight="1">
      <c r="A208" s="89">
        <v>31</v>
      </c>
      <c r="B208" s="89" t="s">
        <v>323</v>
      </c>
      <c r="C208" s="89"/>
      <c r="D208" s="89"/>
      <c r="E208" s="90"/>
      <c r="F208" s="90"/>
      <c r="G208" s="90"/>
      <c r="H208" s="90"/>
      <c r="I208" s="90"/>
      <c r="J208" s="90"/>
      <c r="K208" s="90"/>
      <c r="L208" s="90"/>
      <c r="M208" s="90"/>
      <c r="N208" s="90"/>
      <c r="O208" s="90"/>
      <c r="P208" s="90"/>
    </row>
    <row r="209" spans="1:16" ht="18" customHeight="1">
      <c r="A209" s="89">
        <v>32</v>
      </c>
      <c r="B209" s="89" t="s">
        <v>324</v>
      </c>
      <c r="C209" s="89"/>
      <c r="D209" s="89"/>
      <c r="E209" s="89"/>
      <c r="F209" s="89"/>
      <c r="G209" s="89"/>
      <c r="H209" s="89"/>
      <c r="I209" s="89"/>
      <c r="J209" s="89"/>
      <c r="K209" s="89"/>
      <c r="L209" s="89"/>
      <c r="M209" s="89"/>
      <c r="N209" s="89"/>
      <c r="O209" s="89"/>
      <c r="P209" s="89"/>
    </row>
    <row r="210" spans="1:16" ht="31.5" customHeight="1">
      <c r="A210" s="89"/>
      <c r="B210" s="93" t="s">
        <v>395</v>
      </c>
      <c r="C210" s="93" t="s">
        <v>244</v>
      </c>
      <c r="D210" s="89"/>
      <c r="E210" s="93">
        <v>2000</v>
      </c>
      <c r="F210" s="89"/>
      <c r="G210" s="93">
        <v>2000</v>
      </c>
      <c r="H210" s="89"/>
      <c r="I210" s="89"/>
      <c r="J210" s="89"/>
      <c r="K210" s="89"/>
      <c r="L210" s="89"/>
      <c r="M210" s="89"/>
      <c r="N210" s="89"/>
      <c r="O210" s="89"/>
      <c r="P210" s="89"/>
    </row>
    <row r="211" spans="1:16" ht="31.5" customHeight="1">
      <c r="A211" s="89"/>
      <c r="B211" s="93" t="s">
        <v>350</v>
      </c>
      <c r="C211" s="93" t="s">
        <v>75</v>
      </c>
      <c r="D211" s="89"/>
      <c r="E211" s="93">
        <v>1100</v>
      </c>
      <c r="F211" s="89"/>
      <c r="G211" s="93"/>
      <c r="H211" s="89"/>
      <c r="I211" s="89"/>
      <c r="J211" s="89"/>
      <c r="K211" s="89"/>
      <c r="L211" s="89"/>
      <c r="M211" s="93">
        <v>1100</v>
      </c>
      <c r="N211" s="89"/>
      <c r="O211" s="89"/>
      <c r="P211" s="89"/>
    </row>
    <row r="212" spans="1:16" ht="18" customHeight="1">
      <c r="A212" s="89">
        <v>33</v>
      </c>
      <c r="B212" s="89" t="s">
        <v>325</v>
      </c>
      <c r="C212" s="89"/>
      <c r="D212" s="89"/>
      <c r="E212" s="89"/>
      <c r="F212" s="89"/>
      <c r="G212" s="89"/>
      <c r="H212" s="89"/>
      <c r="I212" s="89"/>
      <c r="J212" s="89"/>
      <c r="K212" s="89"/>
      <c r="L212" s="89"/>
      <c r="M212" s="89"/>
      <c r="N212" s="89"/>
      <c r="O212" s="89"/>
      <c r="P212" s="89"/>
    </row>
    <row r="213" spans="1:16" ht="18" customHeight="1">
      <c r="A213" s="89">
        <v>34</v>
      </c>
      <c r="B213" s="89" t="s">
        <v>326</v>
      </c>
      <c r="C213" s="49"/>
      <c r="D213" s="49"/>
      <c r="E213" s="49"/>
      <c r="F213" s="49"/>
      <c r="G213" s="49"/>
      <c r="H213" s="49"/>
      <c r="I213" s="49"/>
      <c r="J213" s="49"/>
      <c r="K213" s="49"/>
      <c r="L213" s="49"/>
      <c r="M213" s="49"/>
      <c r="N213" s="49"/>
      <c r="O213" s="49"/>
      <c r="P213" s="49"/>
    </row>
    <row r="214" spans="1:16" ht="30">
      <c r="A214" s="89"/>
      <c r="B214" s="93" t="s">
        <v>352</v>
      </c>
      <c r="C214" s="49" t="s">
        <v>288</v>
      </c>
      <c r="D214" s="49"/>
      <c r="E214" s="56">
        <v>1000</v>
      </c>
      <c r="F214" s="49"/>
      <c r="G214" s="49"/>
      <c r="H214" s="49"/>
      <c r="I214" s="49"/>
      <c r="J214" s="49"/>
      <c r="K214" s="49"/>
      <c r="L214" s="49"/>
      <c r="M214" s="49">
        <v>1000</v>
      </c>
      <c r="N214" s="49"/>
      <c r="O214" s="49"/>
      <c r="P214" s="49"/>
    </row>
    <row r="215" spans="1:16" ht="18" customHeight="1">
      <c r="A215" s="89">
        <v>35</v>
      </c>
      <c r="B215" s="89" t="s">
        <v>327</v>
      </c>
      <c r="C215" s="89"/>
      <c r="D215" s="89"/>
      <c r="E215" s="89"/>
      <c r="F215" s="89"/>
      <c r="G215" s="89"/>
      <c r="H215" s="89"/>
      <c r="I215" s="89"/>
      <c r="J215" s="89"/>
      <c r="K215" s="89"/>
      <c r="L215" s="89"/>
      <c r="M215" s="89"/>
      <c r="N215" s="89"/>
      <c r="O215" s="89"/>
      <c r="P215" s="89"/>
    </row>
    <row r="216" spans="1:16" ht="18" customHeight="1">
      <c r="A216" s="121">
        <v>36</v>
      </c>
      <c r="B216" s="121" t="s">
        <v>354</v>
      </c>
      <c r="C216" s="49"/>
      <c r="D216" s="49"/>
      <c r="E216" s="49"/>
      <c r="F216" s="49"/>
      <c r="G216" s="49"/>
      <c r="H216" s="49"/>
      <c r="I216" s="49"/>
      <c r="J216" s="49"/>
      <c r="K216" s="49"/>
      <c r="L216" s="49"/>
      <c r="M216" s="49"/>
      <c r="N216" s="49"/>
      <c r="O216" s="49"/>
      <c r="P216" s="49"/>
    </row>
    <row r="217" spans="1:18" ht="45">
      <c r="A217" s="49"/>
      <c r="B217" s="48" t="s">
        <v>355</v>
      </c>
      <c r="C217" s="48" t="s">
        <v>290</v>
      </c>
      <c r="D217" s="48"/>
      <c r="E217" s="56">
        <v>1100</v>
      </c>
      <c r="F217" s="48"/>
      <c r="G217" s="56">
        <v>1100</v>
      </c>
      <c r="H217" s="48"/>
      <c r="I217" s="48"/>
      <c r="J217" s="48"/>
      <c r="K217" s="48"/>
      <c r="L217" s="48"/>
      <c r="M217" s="48"/>
      <c r="N217" s="48"/>
      <c r="O217" s="48"/>
      <c r="P217" s="48"/>
      <c r="Q217" s="120"/>
      <c r="R217" s="120"/>
    </row>
    <row r="218" spans="2:18" ht="18" customHeight="1">
      <c r="B218" s="213"/>
      <c r="C218" s="213"/>
      <c r="D218" s="213"/>
      <c r="E218" s="213"/>
      <c r="F218" s="213"/>
      <c r="G218" s="213"/>
      <c r="H218" s="213"/>
      <c r="I218" s="213"/>
      <c r="J218" s="213"/>
      <c r="K218" s="213"/>
      <c r="L218" s="213"/>
      <c r="M218" s="213"/>
      <c r="N218" s="213"/>
      <c r="O218" s="213"/>
      <c r="P218" s="213"/>
      <c r="Q218" s="213"/>
      <c r="R218" s="213"/>
    </row>
  </sheetData>
  <sheetProtection/>
  <mergeCells count="19">
    <mergeCell ref="J4:P4"/>
    <mergeCell ref="A1:C1"/>
    <mergeCell ref="N7:N8"/>
    <mergeCell ref="O7:O8"/>
    <mergeCell ref="J7:J8"/>
    <mergeCell ref="L7:L8"/>
    <mergeCell ref="B5:B8"/>
    <mergeCell ref="C5:C8"/>
    <mergeCell ref="A3:P3"/>
    <mergeCell ref="P7:P8"/>
    <mergeCell ref="A5:A8"/>
    <mergeCell ref="K7:K8"/>
    <mergeCell ref="M7:M8"/>
    <mergeCell ref="B218:R218"/>
    <mergeCell ref="E5:P6"/>
    <mergeCell ref="E7:E8"/>
    <mergeCell ref="F7:F8"/>
    <mergeCell ref="G7:G8"/>
    <mergeCell ref="I7:I8"/>
  </mergeCells>
  <conditionalFormatting sqref="C103 C99:C100 C90:C93 C97 C83:C84 C81 C71 C76 C158:C159 C165 C52:C56 C22">
    <cfRule type="containsText" priority="40" dxfId="2" operator="containsText" stopIfTrue="1" text="Trung Quốc">
      <formula>NOT(ISERROR(SEARCH("Trung Quốc",C22)))</formula>
    </cfRule>
    <cfRule type="containsText" priority="41" dxfId="1" operator="containsText" stopIfTrue="1" text="Nhật Bản">
      <formula>NOT(ISERROR(SEARCH("Nhật Bản",C22)))</formula>
    </cfRule>
    <cfRule type="containsText" priority="42" dxfId="0" operator="containsText" stopIfTrue="1" text="Hàn Quốc">
      <formula>NOT(ISERROR(SEARCH("Hàn Quốc",C22)))</formula>
    </cfRule>
  </conditionalFormatting>
  <conditionalFormatting sqref="C207">
    <cfRule type="containsText" priority="4" dxfId="2" operator="containsText" stopIfTrue="1" text="Trung Quốc">
      <formula>NOT(ISERROR(SEARCH("Trung Quốc",C207)))</formula>
    </cfRule>
    <cfRule type="containsText" priority="5" dxfId="1" operator="containsText" stopIfTrue="1" text="Nhật Bản">
      <formula>NOT(ISERROR(SEARCH("Nhật Bản",C207)))</formula>
    </cfRule>
    <cfRule type="containsText" priority="6" dxfId="0" operator="containsText" stopIfTrue="1" text="Hàn Quốc">
      <formula>NOT(ISERROR(SEARCH("Hàn Quốc",C207)))</formula>
    </cfRule>
  </conditionalFormatting>
  <conditionalFormatting sqref="C210">
    <cfRule type="containsText" priority="1" dxfId="2" operator="containsText" stopIfTrue="1" text="Trung Quốc">
      <formula>NOT(ISERROR(SEARCH("Trung Quốc",C210)))</formula>
    </cfRule>
    <cfRule type="containsText" priority="2" dxfId="1" operator="containsText" stopIfTrue="1" text="Nhật Bản">
      <formula>NOT(ISERROR(SEARCH("Nhật Bản",C210)))</formula>
    </cfRule>
    <cfRule type="containsText" priority="3" dxfId="0" operator="containsText" stopIfTrue="1" text="Hàn Quốc">
      <formula>NOT(ISERROR(SEARCH("Hàn Quốc",C210)))</formula>
    </cfRule>
  </conditionalFormatting>
  <printOptions/>
  <pageMargins left="0.511811023622047" right="0.15748031496063" top="0.47244094488189" bottom="0.47244094488189" header="0.31496062992126" footer="0.196850393700787"/>
  <pageSetup fitToHeight="0" fitToWidth="1" horizontalDpi="600" verticalDpi="600" orientation="landscape" paperSize="9" scale="93" r:id="rId1"/>
  <headerFooter alignWithMargins="0">
    <oddFooter>&amp;CPage &amp;P&amp;RDu toan Thu Vien tro 2017  cả Cuc.xls</oddFooter>
  </headerFooter>
</worksheet>
</file>

<file path=xl/worksheets/sheet4.xml><?xml version="1.0" encoding="utf-8"?>
<worksheet xmlns="http://schemas.openxmlformats.org/spreadsheetml/2006/main" xmlns:r="http://schemas.openxmlformats.org/officeDocument/2006/relationships">
  <dimension ref="A1:S202"/>
  <sheetViews>
    <sheetView zoomScalePageLayoutView="0" workbookViewId="0" topLeftCell="A37">
      <selection activeCell="E37" sqref="E37"/>
    </sheetView>
  </sheetViews>
  <sheetFormatPr defaultColWidth="9.140625" defaultRowHeight="18" customHeight="1"/>
  <cols>
    <col min="1" max="1" width="5.421875" style="60" customWidth="1"/>
    <col min="2" max="2" width="36.7109375" style="60" customWidth="1"/>
    <col min="3" max="3" width="9.140625" style="60" customWidth="1"/>
    <col min="4" max="4" width="13.57421875" style="60" hidden="1" customWidth="1"/>
    <col min="5" max="5" width="9.8515625" style="60" customWidth="1"/>
    <col min="6" max="6" width="9.57421875" style="60" customWidth="1"/>
    <col min="7" max="7" width="7.7109375" style="60" customWidth="1"/>
    <col min="8" max="8" width="14.57421875" style="60" hidden="1" customWidth="1"/>
    <col min="9" max="9" width="10.28125" style="60" customWidth="1"/>
    <col min="10" max="10" width="7.7109375" style="60" customWidth="1"/>
    <col min="11" max="11" width="7.8515625" style="60" customWidth="1"/>
    <col min="12" max="12" width="8.140625" style="60" customWidth="1"/>
    <col min="13" max="13" width="7.00390625" style="60" customWidth="1"/>
    <col min="14" max="14" width="6.57421875" style="60" customWidth="1"/>
    <col min="15" max="15" width="9.8515625" style="60" customWidth="1"/>
    <col min="16" max="16" width="8.57421875" style="60" customWidth="1"/>
    <col min="17" max="16384" width="9.140625" style="60" customWidth="1"/>
  </cols>
  <sheetData>
    <row r="1" spans="1:16" ht="18" customHeight="1">
      <c r="A1" s="212" t="s">
        <v>280</v>
      </c>
      <c r="B1" s="212"/>
      <c r="C1" s="212"/>
      <c r="D1" s="212"/>
      <c r="E1" s="212"/>
      <c r="F1" s="212"/>
      <c r="G1" s="212"/>
      <c r="H1" s="212"/>
      <c r="I1" s="212"/>
      <c r="J1" s="212"/>
      <c r="K1" s="212"/>
      <c r="L1" s="212"/>
      <c r="M1" s="212"/>
      <c r="N1" s="212"/>
      <c r="O1" s="212"/>
      <c r="P1" s="212"/>
    </row>
    <row r="2" spans="2:16" ht="18" customHeight="1">
      <c r="B2" s="62"/>
      <c r="C2" s="62"/>
      <c r="D2" s="62"/>
      <c r="E2" s="62"/>
      <c r="F2" s="62"/>
      <c r="G2" s="63"/>
      <c r="H2" s="63"/>
      <c r="J2" s="231" t="s">
        <v>242</v>
      </c>
      <c r="K2" s="231"/>
      <c r="L2" s="231"/>
      <c r="M2" s="231"/>
      <c r="O2" s="63"/>
      <c r="P2" s="63"/>
    </row>
    <row r="3" spans="1:16" ht="18" customHeight="1">
      <c r="A3" s="222" t="s">
        <v>278</v>
      </c>
      <c r="B3" s="222" t="s">
        <v>1</v>
      </c>
      <c r="C3" s="222" t="s">
        <v>279</v>
      </c>
      <c r="D3" s="67"/>
      <c r="E3" s="225" t="s">
        <v>207</v>
      </c>
      <c r="F3" s="226"/>
      <c r="G3" s="226"/>
      <c r="H3" s="226"/>
      <c r="I3" s="226"/>
      <c r="J3" s="226"/>
      <c r="K3" s="226"/>
      <c r="L3" s="226"/>
      <c r="M3" s="226"/>
      <c r="N3" s="226"/>
      <c r="O3" s="226"/>
      <c r="P3" s="227"/>
    </row>
    <row r="4" spans="1:16" ht="18" customHeight="1">
      <c r="A4" s="223"/>
      <c r="B4" s="223"/>
      <c r="C4" s="223"/>
      <c r="D4" s="67" t="s">
        <v>12</v>
      </c>
      <c r="E4" s="228"/>
      <c r="F4" s="229"/>
      <c r="G4" s="229"/>
      <c r="H4" s="229"/>
      <c r="I4" s="229"/>
      <c r="J4" s="229"/>
      <c r="K4" s="229"/>
      <c r="L4" s="229"/>
      <c r="M4" s="229"/>
      <c r="N4" s="229"/>
      <c r="O4" s="229"/>
      <c r="P4" s="230"/>
    </row>
    <row r="5" spans="1:16" ht="18" customHeight="1">
      <c r="A5" s="223"/>
      <c r="B5" s="223"/>
      <c r="C5" s="223"/>
      <c r="D5" s="67"/>
      <c r="E5" s="222" t="s">
        <v>189</v>
      </c>
      <c r="F5" s="222" t="s">
        <v>2</v>
      </c>
      <c r="G5" s="222" t="s">
        <v>3</v>
      </c>
      <c r="H5" s="67" t="s">
        <v>193</v>
      </c>
      <c r="I5" s="222" t="s">
        <v>194</v>
      </c>
      <c r="J5" s="222" t="s">
        <v>195</v>
      </c>
      <c r="K5" s="222" t="s">
        <v>196</v>
      </c>
      <c r="L5" s="222" t="s">
        <v>197</v>
      </c>
      <c r="M5" s="222" t="s">
        <v>198</v>
      </c>
      <c r="N5" s="222" t="s">
        <v>199</v>
      </c>
      <c r="O5" s="222" t="s">
        <v>200</v>
      </c>
      <c r="P5" s="222" t="s">
        <v>201</v>
      </c>
    </row>
    <row r="6" spans="1:16" ht="35.25" customHeight="1">
      <c r="A6" s="224"/>
      <c r="B6" s="224"/>
      <c r="C6" s="224"/>
      <c r="D6" s="68"/>
      <c r="E6" s="224"/>
      <c r="F6" s="224"/>
      <c r="G6" s="224"/>
      <c r="H6" s="67" t="s">
        <v>4</v>
      </c>
      <c r="I6" s="224"/>
      <c r="J6" s="224"/>
      <c r="K6" s="224"/>
      <c r="L6" s="224"/>
      <c r="M6" s="224"/>
      <c r="N6" s="224"/>
      <c r="O6" s="224"/>
      <c r="P6" s="224"/>
    </row>
    <row r="7" spans="1:19" ht="18" customHeight="1">
      <c r="A7" s="84"/>
      <c r="B7" s="83" t="s">
        <v>5</v>
      </c>
      <c r="C7" s="83"/>
      <c r="D7" s="83"/>
      <c r="E7" s="83">
        <f aca="true" t="shared" si="0" ref="E7:P7">E9+E139</f>
        <v>191602.3</v>
      </c>
      <c r="F7" s="83">
        <f t="shared" si="0"/>
        <v>97396</v>
      </c>
      <c r="G7" s="83">
        <f t="shared" si="0"/>
        <v>2300</v>
      </c>
      <c r="H7" s="83">
        <f t="shared" si="0"/>
        <v>0</v>
      </c>
      <c r="I7" s="83">
        <f t="shared" si="0"/>
        <v>55311.3</v>
      </c>
      <c r="J7" s="83">
        <f t="shared" si="0"/>
        <v>1630</v>
      </c>
      <c r="K7" s="83">
        <f t="shared" si="0"/>
        <v>4475</v>
      </c>
      <c r="L7" s="83">
        <f t="shared" si="0"/>
        <v>9171</v>
      </c>
      <c r="M7" s="83">
        <f t="shared" si="0"/>
        <v>7250</v>
      </c>
      <c r="N7" s="83">
        <f t="shared" si="0"/>
        <v>600</v>
      </c>
      <c r="O7" s="83">
        <f t="shared" si="0"/>
        <v>2750</v>
      </c>
      <c r="P7" s="83">
        <f t="shared" si="0"/>
        <v>10719</v>
      </c>
      <c r="R7" s="85">
        <f>SUM(F7:P7)</f>
        <v>191602.3</v>
      </c>
      <c r="S7" s="85">
        <f>E7-R7</f>
        <v>0</v>
      </c>
    </row>
    <row r="8" spans="1:16" ht="18" customHeight="1">
      <c r="A8" s="66"/>
      <c r="B8" s="68"/>
      <c r="C8" s="68"/>
      <c r="D8" s="68"/>
      <c r="E8" s="68"/>
      <c r="F8" s="68"/>
      <c r="G8" s="68"/>
      <c r="H8" s="68"/>
      <c r="I8" s="66"/>
      <c r="J8" s="66"/>
      <c r="K8" s="66"/>
      <c r="L8" s="66"/>
      <c r="M8" s="66"/>
      <c r="N8" s="66"/>
      <c r="O8" s="66"/>
      <c r="P8" s="66"/>
    </row>
    <row r="9" spans="1:16" ht="18" customHeight="1">
      <c r="A9" s="84"/>
      <c r="B9" s="83" t="s">
        <v>6</v>
      </c>
      <c r="C9" s="83"/>
      <c r="D9" s="83"/>
      <c r="E9" s="83">
        <f aca="true" t="shared" si="1" ref="E9:P9">E10+E18+E25+E29+E47+E50+E53+E70+E74+E77+E82+E84+E103+E108+E115+E119+E120+E122+E124+E126+E129+E132</f>
        <v>175620</v>
      </c>
      <c r="F9" s="83">
        <f t="shared" si="1"/>
        <v>89950</v>
      </c>
      <c r="G9" s="83">
        <f t="shared" si="1"/>
        <v>800</v>
      </c>
      <c r="H9" s="83">
        <f t="shared" si="1"/>
        <v>0</v>
      </c>
      <c r="I9" s="83">
        <f t="shared" si="1"/>
        <v>52200</v>
      </c>
      <c r="J9" s="83">
        <f t="shared" si="1"/>
        <v>830</v>
      </c>
      <c r="K9" s="83">
        <f t="shared" si="1"/>
        <v>3700</v>
      </c>
      <c r="L9" s="83">
        <f t="shared" si="1"/>
        <v>9171</v>
      </c>
      <c r="M9" s="83">
        <f t="shared" si="1"/>
        <v>5500</v>
      </c>
      <c r="N9" s="83">
        <f t="shared" si="1"/>
        <v>600</v>
      </c>
      <c r="O9" s="83">
        <f t="shared" si="1"/>
        <v>2150</v>
      </c>
      <c r="P9" s="83">
        <f t="shared" si="1"/>
        <v>10719</v>
      </c>
    </row>
    <row r="10" spans="1:16" ht="18" customHeight="1">
      <c r="A10" s="69">
        <v>1</v>
      </c>
      <c r="B10" s="67" t="s">
        <v>9</v>
      </c>
      <c r="C10" s="67"/>
      <c r="D10" s="67"/>
      <c r="E10" s="67">
        <f>SUM(E11:E17)</f>
        <v>2780</v>
      </c>
      <c r="F10" s="67">
        <f aca="true" t="shared" si="2" ref="F10:P10">SUM(F11:F17)</f>
        <v>800</v>
      </c>
      <c r="G10" s="67">
        <f t="shared" si="2"/>
        <v>0</v>
      </c>
      <c r="H10" s="67">
        <f t="shared" si="2"/>
        <v>0</v>
      </c>
      <c r="I10" s="67">
        <f t="shared" si="2"/>
        <v>0</v>
      </c>
      <c r="J10" s="67">
        <f t="shared" si="2"/>
        <v>0</v>
      </c>
      <c r="K10" s="67">
        <f t="shared" si="2"/>
        <v>0</v>
      </c>
      <c r="L10" s="67">
        <f t="shared" si="2"/>
        <v>1500</v>
      </c>
      <c r="M10" s="67">
        <f t="shared" si="2"/>
        <v>300</v>
      </c>
      <c r="N10" s="67">
        <f t="shared" si="2"/>
        <v>0</v>
      </c>
      <c r="O10" s="67">
        <f t="shared" si="2"/>
        <v>0</v>
      </c>
      <c r="P10" s="67">
        <f t="shared" si="2"/>
        <v>180</v>
      </c>
    </row>
    <row r="11" spans="1:16" ht="49.5" customHeight="1">
      <c r="A11" s="66"/>
      <c r="B11" s="86" t="s">
        <v>158</v>
      </c>
      <c r="C11" s="68" t="s">
        <v>10</v>
      </c>
      <c r="D11" s="68" t="s">
        <v>13</v>
      </c>
      <c r="E11" s="68">
        <v>1500</v>
      </c>
      <c r="F11" s="68"/>
      <c r="G11" s="68"/>
      <c r="H11" s="68"/>
      <c r="I11" s="68"/>
      <c r="J11" s="68"/>
      <c r="K11" s="68"/>
      <c r="L11" s="68">
        <v>1500</v>
      </c>
      <c r="M11" s="68"/>
      <c r="N11" s="68"/>
      <c r="O11" s="68"/>
      <c r="P11" s="68"/>
    </row>
    <row r="12" spans="1:18" s="64" customFormat="1" ht="31.5" customHeight="1">
      <c r="A12" s="69"/>
      <c r="B12" s="66" t="s">
        <v>159</v>
      </c>
      <c r="C12" s="66" t="s">
        <v>55</v>
      </c>
      <c r="D12" s="66" t="s">
        <v>52</v>
      </c>
      <c r="E12" s="68">
        <v>500</v>
      </c>
      <c r="F12" s="68">
        <v>500</v>
      </c>
      <c r="G12" s="68"/>
      <c r="H12" s="68"/>
      <c r="I12" s="70"/>
      <c r="J12" s="70"/>
      <c r="K12" s="70"/>
      <c r="L12" s="70"/>
      <c r="M12" s="70"/>
      <c r="N12" s="70"/>
      <c r="O12" s="70"/>
      <c r="P12" s="70"/>
      <c r="R12" s="64" t="s">
        <v>320</v>
      </c>
    </row>
    <row r="13" spans="1:16" ht="36" customHeight="1">
      <c r="A13" s="66"/>
      <c r="B13" s="68" t="s">
        <v>283</v>
      </c>
      <c r="C13" s="68" t="s">
        <v>86</v>
      </c>
      <c r="D13" s="68"/>
      <c r="E13" s="68">
        <v>150</v>
      </c>
      <c r="F13" s="68"/>
      <c r="G13" s="68"/>
      <c r="H13" s="68"/>
      <c r="I13" s="68"/>
      <c r="J13" s="68"/>
      <c r="K13" s="68"/>
      <c r="L13" s="68"/>
      <c r="M13" s="68"/>
      <c r="N13" s="68"/>
      <c r="O13" s="68"/>
      <c r="P13" s="68">
        <v>150</v>
      </c>
    </row>
    <row r="14" spans="1:16" ht="42" customHeight="1">
      <c r="A14" s="66"/>
      <c r="B14" s="68" t="s">
        <v>238</v>
      </c>
      <c r="C14" s="68" t="s">
        <v>224</v>
      </c>
      <c r="D14" s="68"/>
      <c r="E14" s="68">
        <v>300</v>
      </c>
      <c r="F14" s="68">
        <v>300</v>
      </c>
      <c r="G14" s="68"/>
      <c r="H14" s="68"/>
      <c r="I14" s="68"/>
      <c r="J14" s="68"/>
      <c r="K14" s="68"/>
      <c r="L14" s="68"/>
      <c r="M14" s="68"/>
      <c r="N14" s="68"/>
      <c r="O14" s="68"/>
      <c r="P14" s="68"/>
    </row>
    <row r="15" spans="1:16" ht="33" customHeight="1">
      <c r="A15" s="66"/>
      <c r="B15" s="68" t="s">
        <v>243</v>
      </c>
      <c r="C15" s="68" t="s">
        <v>244</v>
      </c>
      <c r="D15" s="68"/>
      <c r="E15" s="68">
        <v>300</v>
      </c>
      <c r="F15" s="68"/>
      <c r="G15" s="68"/>
      <c r="H15" s="68"/>
      <c r="I15" s="68"/>
      <c r="J15" s="68"/>
      <c r="K15" s="68"/>
      <c r="L15" s="68"/>
      <c r="M15" s="68">
        <v>300</v>
      </c>
      <c r="N15" s="68"/>
      <c r="O15" s="68"/>
      <c r="P15" s="68"/>
    </row>
    <row r="16" spans="1:16" ht="42" customHeight="1">
      <c r="A16" s="66"/>
      <c r="B16" s="68" t="s">
        <v>271</v>
      </c>
      <c r="C16" s="68" t="s">
        <v>91</v>
      </c>
      <c r="D16" s="68"/>
      <c r="E16" s="68">
        <v>10</v>
      </c>
      <c r="F16" s="68"/>
      <c r="G16" s="68"/>
      <c r="H16" s="68"/>
      <c r="I16" s="68"/>
      <c r="J16" s="68"/>
      <c r="K16" s="68"/>
      <c r="L16" s="68"/>
      <c r="M16" s="68"/>
      <c r="N16" s="68"/>
      <c r="O16" s="68"/>
      <c r="P16" s="68">
        <v>10</v>
      </c>
    </row>
    <row r="17" spans="1:16" ht="42.75" customHeight="1">
      <c r="A17" s="66"/>
      <c r="B17" s="68" t="s">
        <v>272</v>
      </c>
      <c r="C17" s="68" t="s">
        <v>91</v>
      </c>
      <c r="D17" s="68"/>
      <c r="E17" s="68">
        <v>20</v>
      </c>
      <c r="F17" s="68"/>
      <c r="G17" s="68"/>
      <c r="H17" s="68"/>
      <c r="I17" s="68"/>
      <c r="J17" s="68"/>
      <c r="K17" s="68"/>
      <c r="L17" s="68"/>
      <c r="M17" s="68"/>
      <c r="N17" s="68"/>
      <c r="O17" s="68"/>
      <c r="P17" s="68">
        <v>20</v>
      </c>
    </row>
    <row r="18" spans="1:16" s="61" customFormat="1" ht="18" customHeight="1">
      <c r="A18" s="69">
        <v>2</v>
      </c>
      <c r="B18" s="67" t="s">
        <v>14</v>
      </c>
      <c r="C18" s="67"/>
      <c r="D18" s="67"/>
      <c r="E18" s="67">
        <f>SUM(E19:E24)</f>
        <v>11556</v>
      </c>
      <c r="F18" s="67">
        <f aca="true" t="shared" si="3" ref="F18:P18">SUM(F19:F24)</f>
        <v>8000</v>
      </c>
      <c r="G18" s="67">
        <f t="shared" si="3"/>
        <v>0</v>
      </c>
      <c r="H18" s="67">
        <f t="shared" si="3"/>
        <v>0</v>
      </c>
      <c r="I18" s="67">
        <f t="shared" si="3"/>
        <v>0</v>
      </c>
      <c r="J18" s="67">
        <f t="shared" si="3"/>
        <v>0</v>
      </c>
      <c r="K18" s="67">
        <f t="shared" si="3"/>
        <v>2000</v>
      </c>
      <c r="L18" s="67">
        <f t="shared" si="3"/>
        <v>406</v>
      </c>
      <c r="M18" s="67">
        <f t="shared" si="3"/>
        <v>0</v>
      </c>
      <c r="N18" s="67">
        <f t="shared" si="3"/>
        <v>0</v>
      </c>
      <c r="O18" s="67">
        <f t="shared" si="3"/>
        <v>150</v>
      </c>
      <c r="P18" s="67">
        <f t="shared" si="3"/>
        <v>1000</v>
      </c>
    </row>
    <row r="19" spans="1:16" ht="48.75" customHeight="1">
      <c r="A19" s="66"/>
      <c r="B19" s="68" t="s">
        <v>160</v>
      </c>
      <c r="C19" s="68" t="s">
        <v>10</v>
      </c>
      <c r="D19" s="68" t="s">
        <v>13</v>
      </c>
      <c r="E19" s="68">
        <v>406</v>
      </c>
      <c r="F19" s="68"/>
      <c r="G19" s="68"/>
      <c r="H19" s="68"/>
      <c r="I19" s="68"/>
      <c r="J19" s="68"/>
      <c r="K19" s="68"/>
      <c r="L19" s="68">
        <v>406</v>
      </c>
      <c r="M19" s="68"/>
      <c r="N19" s="68"/>
      <c r="O19" s="68"/>
      <c r="P19" s="68"/>
    </row>
    <row r="20" spans="1:16" ht="39" customHeight="1">
      <c r="A20" s="66"/>
      <c r="B20" s="68" t="s">
        <v>161</v>
      </c>
      <c r="C20" s="68" t="s">
        <v>34</v>
      </c>
      <c r="D20" s="68" t="s">
        <v>35</v>
      </c>
      <c r="E20" s="68">
        <v>2000</v>
      </c>
      <c r="F20" s="68"/>
      <c r="G20" s="68"/>
      <c r="H20" s="68"/>
      <c r="I20" s="68"/>
      <c r="J20" s="68"/>
      <c r="K20" s="68">
        <v>2000</v>
      </c>
      <c r="L20" s="68"/>
      <c r="M20" s="68"/>
      <c r="N20" s="68"/>
      <c r="O20" s="68"/>
      <c r="P20" s="68"/>
    </row>
    <row r="21" spans="1:16" ht="39" customHeight="1">
      <c r="A21" s="66"/>
      <c r="B21" s="68" t="s">
        <v>284</v>
      </c>
      <c r="C21" s="68" t="s">
        <v>86</v>
      </c>
      <c r="D21" s="68"/>
      <c r="E21" s="68">
        <v>150</v>
      </c>
      <c r="F21" s="68"/>
      <c r="G21" s="68"/>
      <c r="H21" s="68"/>
      <c r="I21" s="68"/>
      <c r="J21" s="68"/>
      <c r="K21" s="68"/>
      <c r="L21" s="68"/>
      <c r="M21" s="68"/>
      <c r="N21" s="68"/>
      <c r="O21" s="68">
        <v>150</v>
      </c>
      <c r="P21" s="68"/>
    </row>
    <row r="22" spans="1:16" ht="39" customHeight="1">
      <c r="A22" s="66"/>
      <c r="B22" s="68" t="s">
        <v>285</v>
      </c>
      <c r="C22" s="68" t="s">
        <v>286</v>
      </c>
      <c r="D22" s="68"/>
      <c r="E22" s="68">
        <v>1000</v>
      </c>
      <c r="F22" s="68"/>
      <c r="G22" s="68"/>
      <c r="H22" s="68"/>
      <c r="I22" s="68"/>
      <c r="J22" s="68"/>
      <c r="K22" s="68"/>
      <c r="L22" s="68"/>
      <c r="M22" s="68"/>
      <c r="N22" s="68"/>
      <c r="O22" s="68"/>
      <c r="P22" s="68">
        <v>1000</v>
      </c>
    </row>
    <row r="23" spans="1:16" ht="35.25" customHeight="1">
      <c r="A23" s="66"/>
      <c r="B23" s="68" t="s">
        <v>162</v>
      </c>
      <c r="C23" s="68" t="s">
        <v>44</v>
      </c>
      <c r="D23" s="68" t="s">
        <v>45</v>
      </c>
      <c r="E23" s="68">
        <v>6000</v>
      </c>
      <c r="F23" s="68">
        <v>6000</v>
      </c>
      <c r="G23" s="68"/>
      <c r="H23" s="68"/>
      <c r="I23" s="68"/>
      <c r="J23" s="68"/>
      <c r="K23" s="68"/>
      <c r="L23" s="68"/>
      <c r="M23" s="68"/>
      <c r="N23" s="68"/>
      <c r="O23" s="68"/>
      <c r="P23" s="68"/>
    </row>
    <row r="24" spans="1:16" ht="44.25" customHeight="1">
      <c r="A24" s="66"/>
      <c r="B24" s="68" t="s">
        <v>233</v>
      </c>
      <c r="C24" s="68" t="s">
        <v>224</v>
      </c>
      <c r="D24" s="68"/>
      <c r="E24" s="68">
        <v>2000</v>
      </c>
      <c r="F24" s="68">
        <v>2000</v>
      </c>
      <c r="G24" s="68"/>
      <c r="H24" s="68"/>
      <c r="I24" s="68"/>
      <c r="J24" s="68"/>
      <c r="K24" s="68"/>
      <c r="L24" s="68"/>
      <c r="M24" s="68"/>
      <c r="N24" s="68"/>
      <c r="O24" s="68"/>
      <c r="P24" s="68"/>
    </row>
    <row r="25" spans="1:16" s="61" customFormat="1" ht="18" customHeight="1">
      <c r="A25" s="69">
        <v>3</v>
      </c>
      <c r="B25" s="67" t="s">
        <v>16</v>
      </c>
      <c r="C25" s="67"/>
      <c r="D25" s="67"/>
      <c r="E25" s="67">
        <f>SUM(E26:E28)</f>
        <v>2050</v>
      </c>
      <c r="F25" s="67">
        <f aca="true" t="shared" si="4" ref="F25:P25">SUM(F26:F28)</f>
        <v>1500</v>
      </c>
      <c r="G25" s="67">
        <f t="shared" si="4"/>
        <v>0</v>
      </c>
      <c r="H25" s="67">
        <f t="shared" si="4"/>
        <v>0</v>
      </c>
      <c r="I25" s="67">
        <f t="shared" si="4"/>
        <v>0</v>
      </c>
      <c r="J25" s="67">
        <f t="shared" si="4"/>
        <v>0</v>
      </c>
      <c r="K25" s="67">
        <f t="shared" si="4"/>
        <v>0</v>
      </c>
      <c r="L25" s="67">
        <f t="shared" si="4"/>
        <v>450</v>
      </c>
      <c r="M25" s="67">
        <f t="shared" si="4"/>
        <v>0</v>
      </c>
      <c r="N25" s="67">
        <f t="shared" si="4"/>
        <v>0</v>
      </c>
      <c r="O25" s="67">
        <f t="shared" si="4"/>
        <v>0</v>
      </c>
      <c r="P25" s="67">
        <f t="shared" si="4"/>
        <v>100</v>
      </c>
    </row>
    <row r="26" spans="1:16" ht="48" customHeight="1">
      <c r="A26" s="66"/>
      <c r="B26" s="68" t="s">
        <v>163</v>
      </c>
      <c r="C26" s="68" t="s">
        <v>17</v>
      </c>
      <c r="D26" s="68" t="s">
        <v>13</v>
      </c>
      <c r="E26" s="68">
        <v>450</v>
      </c>
      <c r="F26" s="68"/>
      <c r="G26" s="68"/>
      <c r="H26" s="68"/>
      <c r="I26" s="68"/>
      <c r="J26" s="68"/>
      <c r="K26" s="68"/>
      <c r="L26" s="68">
        <v>450</v>
      </c>
      <c r="M26" s="68"/>
      <c r="N26" s="68"/>
      <c r="O26" s="68"/>
      <c r="P26" s="68"/>
    </row>
    <row r="27" spans="1:16" ht="48" customHeight="1">
      <c r="A27" s="66"/>
      <c r="B27" s="68" t="s">
        <v>287</v>
      </c>
      <c r="C27" s="68" t="s">
        <v>288</v>
      </c>
      <c r="D27" s="68"/>
      <c r="E27" s="68">
        <v>100</v>
      </c>
      <c r="F27" s="68"/>
      <c r="G27" s="68"/>
      <c r="H27" s="68"/>
      <c r="I27" s="68"/>
      <c r="J27" s="68"/>
      <c r="K27" s="68"/>
      <c r="L27" s="68"/>
      <c r="M27" s="68"/>
      <c r="N27" s="68"/>
      <c r="O27" s="68"/>
      <c r="P27" s="68">
        <v>100</v>
      </c>
    </row>
    <row r="28" spans="1:16" ht="31.5" customHeight="1">
      <c r="A28" s="66"/>
      <c r="B28" s="68" t="s">
        <v>164</v>
      </c>
      <c r="C28" s="68" t="s">
        <v>48</v>
      </c>
      <c r="D28" s="68" t="s">
        <v>49</v>
      </c>
      <c r="E28" s="68">
        <v>1500</v>
      </c>
      <c r="F28" s="68">
        <v>1500</v>
      </c>
      <c r="G28" s="68"/>
      <c r="H28" s="68"/>
      <c r="I28" s="68"/>
      <c r="J28" s="68"/>
      <c r="K28" s="68"/>
      <c r="L28" s="68"/>
      <c r="M28" s="68"/>
      <c r="N28" s="68"/>
      <c r="O28" s="68"/>
      <c r="P28" s="68"/>
    </row>
    <row r="29" spans="1:16" ht="18" customHeight="1">
      <c r="A29" s="69">
        <v>4</v>
      </c>
      <c r="B29" s="67" t="s">
        <v>18</v>
      </c>
      <c r="C29" s="67"/>
      <c r="D29" s="67"/>
      <c r="E29" s="67">
        <f>SUM(E30:E46)</f>
        <v>92500</v>
      </c>
      <c r="F29" s="67">
        <f aca="true" t="shared" si="5" ref="F29:P29">SUM(F30:F46)</f>
        <v>44100</v>
      </c>
      <c r="G29" s="67">
        <f t="shared" si="5"/>
        <v>0</v>
      </c>
      <c r="H29" s="67">
        <f t="shared" si="5"/>
        <v>0</v>
      </c>
      <c r="I29" s="67">
        <f t="shared" si="5"/>
        <v>46700</v>
      </c>
      <c r="J29" s="67">
        <f t="shared" si="5"/>
        <v>0</v>
      </c>
      <c r="K29" s="67">
        <f t="shared" si="5"/>
        <v>1700</v>
      </c>
      <c r="L29" s="67">
        <f t="shared" si="5"/>
        <v>0</v>
      </c>
      <c r="M29" s="67">
        <f t="shared" si="5"/>
        <v>0</v>
      </c>
      <c r="N29" s="67">
        <f t="shared" si="5"/>
        <v>0</v>
      </c>
      <c r="O29" s="67">
        <f t="shared" si="5"/>
        <v>0</v>
      </c>
      <c r="P29" s="67">
        <f t="shared" si="5"/>
        <v>0</v>
      </c>
    </row>
    <row r="30" spans="1:16" ht="33" customHeight="1">
      <c r="A30" s="66"/>
      <c r="B30" s="68" t="s">
        <v>165</v>
      </c>
      <c r="C30" s="68" t="s">
        <v>10</v>
      </c>
      <c r="D30" s="68" t="s">
        <v>13</v>
      </c>
      <c r="E30" s="68">
        <v>1700</v>
      </c>
      <c r="F30" s="68"/>
      <c r="G30" s="68"/>
      <c r="H30" s="68"/>
      <c r="I30" s="68"/>
      <c r="J30" s="68"/>
      <c r="K30" s="68">
        <v>1700</v>
      </c>
      <c r="L30" s="68"/>
      <c r="M30" s="68"/>
      <c r="N30" s="68"/>
      <c r="O30" s="68"/>
      <c r="P30" s="68"/>
    </row>
    <row r="31" spans="1:16" ht="31.5" customHeight="1">
      <c r="A31" s="66"/>
      <c r="B31" s="68" t="s">
        <v>166</v>
      </c>
      <c r="C31" s="68" t="s">
        <v>34</v>
      </c>
      <c r="D31" s="68" t="s">
        <v>35</v>
      </c>
      <c r="E31" s="68">
        <v>14000</v>
      </c>
      <c r="F31" s="68"/>
      <c r="G31" s="68"/>
      <c r="H31" s="68"/>
      <c r="I31" s="68">
        <v>14000</v>
      </c>
      <c r="J31" s="68"/>
      <c r="K31" s="68"/>
      <c r="L31" s="68"/>
      <c r="M31" s="68"/>
      <c r="N31" s="68"/>
      <c r="O31" s="68"/>
      <c r="P31" s="68"/>
    </row>
    <row r="32" spans="1:16" ht="18" customHeight="1">
      <c r="A32" s="66"/>
      <c r="B32" s="68" t="s">
        <v>167</v>
      </c>
      <c r="C32" s="68" t="s">
        <v>36</v>
      </c>
      <c r="D32" s="68" t="s">
        <v>13</v>
      </c>
      <c r="E32" s="68">
        <v>6000</v>
      </c>
      <c r="F32" s="68"/>
      <c r="G32" s="68"/>
      <c r="H32" s="68"/>
      <c r="I32" s="68">
        <v>6000</v>
      </c>
      <c r="J32" s="68"/>
      <c r="K32" s="68"/>
      <c r="L32" s="68"/>
      <c r="M32" s="68"/>
      <c r="N32" s="68"/>
      <c r="O32" s="68"/>
      <c r="P32" s="68"/>
    </row>
    <row r="33" spans="1:16" ht="29.25" customHeight="1">
      <c r="A33" s="66"/>
      <c r="B33" s="68" t="s">
        <v>167</v>
      </c>
      <c r="C33" s="68" t="s">
        <v>34</v>
      </c>
      <c r="D33" s="68" t="s">
        <v>13</v>
      </c>
      <c r="E33" s="68">
        <v>25000</v>
      </c>
      <c r="F33" s="68"/>
      <c r="G33" s="68"/>
      <c r="H33" s="68"/>
      <c r="I33" s="68">
        <v>25000</v>
      </c>
      <c r="J33" s="68"/>
      <c r="K33" s="68"/>
      <c r="L33" s="68"/>
      <c r="M33" s="68"/>
      <c r="N33" s="68"/>
      <c r="O33" s="68"/>
      <c r="P33" s="68"/>
    </row>
    <row r="34" spans="1:16" ht="25.5" customHeight="1">
      <c r="A34" s="66"/>
      <c r="B34" s="68" t="s">
        <v>168</v>
      </c>
      <c r="C34" s="68" t="s">
        <v>37</v>
      </c>
      <c r="D34" s="68" t="s">
        <v>25</v>
      </c>
      <c r="E34" s="68">
        <v>4000</v>
      </c>
      <c r="F34" s="68">
        <v>4000</v>
      </c>
      <c r="G34" s="68"/>
      <c r="H34" s="68"/>
      <c r="I34" s="68"/>
      <c r="J34" s="68"/>
      <c r="K34" s="68"/>
      <c r="L34" s="68"/>
      <c r="M34" s="68"/>
      <c r="N34" s="68"/>
      <c r="O34" s="68"/>
      <c r="P34" s="68"/>
    </row>
    <row r="35" spans="1:16" ht="43.5" customHeight="1">
      <c r="A35" s="66"/>
      <c r="B35" s="68" t="s">
        <v>219</v>
      </c>
      <c r="C35" s="68" t="s">
        <v>46</v>
      </c>
      <c r="D35" s="68" t="s">
        <v>47</v>
      </c>
      <c r="E35" s="68">
        <v>3500</v>
      </c>
      <c r="F35" s="68">
        <v>3500</v>
      </c>
      <c r="G35" s="68"/>
      <c r="H35" s="68"/>
      <c r="I35" s="68"/>
      <c r="J35" s="68"/>
      <c r="K35" s="68"/>
      <c r="L35" s="68"/>
      <c r="M35" s="68"/>
      <c r="N35" s="68"/>
      <c r="O35" s="68"/>
      <c r="P35" s="68"/>
    </row>
    <row r="36" spans="1:16" ht="18" customHeight="1">
      <c r="A36" s="66"/>
      <c r="B36" s="68" t="s">
        <v>170</v>
      </c>
      <c r="C36" s="68" t="s">
        <v>48</v>
      </c>
      <c r="D36" s="68" t="s">
        <v>23</v>
      </c>
      <c r="E36" s="68">
        <v>100</v>
      </c>
      <c r="F36" s="68">
        <v>100</v>
      </c>
      <c r="G36" s="68"/>
      <c r="H36" s="68"/>
      <c r="I36" s="68"/>
      <c r="J36" s="68"/>
      <c r="K36" s="68"/>
      <c r="L36" s="68"/>
      <c r="M36" s="68"/>
      <c r="N36" s="68"/>
      <c r="O36" s="68"/>
      <c r="P36" s="68"/>
    </row>
    <row r="37" spans="1:16" s="64" customFormat="1" ht="18" customHeight="1">
      <c r="A37" s="66"/>
      <c r="B37" s="68" t="s">
        <v>171</v>
      </c>
      <c r="C37" s="68" t="s">
        <v>48</v>
      </c>
      <c r="D37" s="68" t="s">
        <v>50</v>
      </c>
      <c r="E37" s="68">
        <v>19000</v>
      </c>
      <c r="F37" s="68">
        <v>19000</v>
      </c>
      <c r="G37" s="68"/>
      <c r="H37" s="68"/>
      <c r="I37" s="68"/>
      <c r="J37" s="68"/>
      <c r="K37" s="68"/>
      <c r="L37" s="68"/>
      <c r="M37" s="68"/>
      <c r="N37" s="68"/>
      <c r="O37" s="68"/>
      <c r="P37" s="68"/>
    </row>
    <row r="38" spans="1:16" s="64" customFormat="1" ht="39" customHeight="1">
      <c r="A38" s="66"/>
      <c r="B38" s="66" t="s">
        <v>172</v>
      </c>
      <c r="C38" s="66" t="s">
        <v>212</v>
      </c>
      <c r="D38" s="66" t="s">
        <v>53</v>
      </c>
      <c r="E38" s="68">
        <v>500</v>
      </c>
      <c r="F38" s="68"/>
      <c r="G38" s="68"/>
      <c r="H38" s="68"/>
      <c r="I38" s="70">
        <v>500</v>
      </c>
      <c r="J38" s="70"/>
      <c r="K38" s="70"/>
      <c r="L38" s="70"/>
      <c r="M38" s="70"/>
      <c r="N38" s="70"/>
      <c r="O38" s="70"/>
      <c r="P38" s="70"/>
    </row>
    <row r="39" spans="1:16" s="64" customFormat="1" ht="33" customHeight="1">
      <c r="A39" s="66"/>
      <c r="B39" s="66" t="s">
        <v>173</v>
      </c>
      <c r="C39" s="66" t="s">
        <v>56</v>
      </c>
      <c r="D39" s="66" t="s">
        <v>25</v>
      </c>
      <c r="E39" s="68">
        <v>3500</v>
      </c>
      <c r="F39" s="68">
        <v>3500</v>
      </c>
      <c r="G39" s="68"/>
      <c r="H39" s="68"/>
      <c r="I39" s="70"/>
      <c r="J39" s="70"/>
      <c r="K39" s="70"/>
      <c r="L39" s="70"/>
      <c r="M39" s="70"/>
      <c r="N39" s="70"/>
      <c r="O39" s="70"/>
      <c r="P39" s="70"/>
    </row>
    <row r="40" spans="1:16" ht="33" customHeight="1">
      <c r="A40" s="66"/>
      <c r="B40" s="66" t="s">
        <v>174</v>
      </c>
      <c r="C40" s="66" t="s">
        <v>56</v>
      </c>
      <c r="D40" s="66" t="s">
        <v>41</v>
      </c>
      <c r="E40" s="68">
        <v>12000</v>
      </c>
      <c r="F40" s="68">
        <v>12000</v>
      </c>
      <c r="G40" s="68"/>
      <c r="H40" s="68"/>
      <c r="I40" s="70"/>
      <c r="J40" s="70"/>
      <c r="K40" s="70"/>
      <c r="L40" s="70"/>
      <c r="M40" s="70"/>
      <c r="N40" s="70"/>
      <c r="O40" s="70"/>
      <c r="P40" s="70"/>
    </row>
    <row r="41" spans="1:16" ht="31.5" customHeight="1">
      <c r="A41" s="66"/>
      <c r="B41" s="66" t="s">
        <v>93</v>
      </c>
      <c r="C41" s="66" t="s">
        <v>98</v>
      </c>
      <c r="D41" s="68"/>
      <c r="E41" s="68"/>
      <c r="F41" s="68"/>
      <c r="G41" s="68"/>
      <c r="H41" s="68"/>
      <c r="I41" s="68"/>
      <c r="J41" s="68"/>
      <c r="K41" s="68"/>
      <c r="L41" s="68"/>
      <c r="M41" s="68"/>
      <c r="N41" s="68"/>
      <c r="O41" s="68"/>
      <c r="P41" s="68"/>
    </row>
    <row r="42" spans="1:16" ht="33.75" customHeight="1">
      <c r="A42" s="66"/>
      <c r="B42" s="66" t="s">
        <v>208</v>
      </c>
      <c r="C42" s="66" t="s">
        <v>209</v>
      </c>
      <c r="D42" s="68"/>
      <c r="E42" s="68">
        <v>400</v>
      </c>
      <c r="F42" s="68"/>
      <c r="G42" s="68"/>
      <c r="H42" s="68"/>
      <c r="I42" s="68">
        <v>400</v>
      </c>
      <c r="J42" s="68"/>
      <c r="K42" s="68"/>
      <c r="L42" s="68"/>
      <c r="M42" s="68"/>
      <c r="N42" s="68"/>
      <c r="O42" s="68"/>
      <c r="P42" s="68"/>
    </row>
    <row r="43" spans="1:16" ht="33.75" customHeight="1">
      <c r="A43" s="66"/>
      <c r="B43" s="66" t="s">
        <v>213</v>
      </c>
      <c r="C43" s="66" t="s">
        <v>214</v>
      </c>
      <c r="D43" s="68"/>
      <c r="E43" s="68">
        <v>100</v>
      </c>
      <c r="F43" s="68"/>
      <c r="G43" s="68"/>
      <c r="H43" s="68"/>
      <c r="I43" s="68">
        <v>100</v>
      </c>
      <c r="J43" s="68"/>
      <c r="K43" s="68"/>
      <c r="L43" s="68"/>
      <c r="M43" s="68"/>
      <c r="N43" s="68"/>
      <c r="O43" s="68"/>
      <c r="P43" s="68"/>
    </row>
    <row r="44" spans="1:16" s="61" customFormat="1" ht="18" customHeight="1">
      <c r="A44" s="66"/>
      <c r="B44" s="66"/>
      <c r="C44" s="66" t="s">
        <v>227</v>
      </c>
      <c r="D44" s="68"/>
      <c r="E44" s="68">
        <v>2000</v>
      </c>
      <c r="F44" s="68">
        <v>2000</v>
      </c>
      <c r="G44" s="68"/>
      <c r="H44" s="68"/>
      <c r="I44" s="68"/>
      <c r="J44" s="68"/>
      <c r="K44" s="68"/>
      <c r="L44" s="68"/>
      <c r="M44" s="68"/>
      <c r="N44" s="68"/>
      <c r="O44" s="68"/>
      <c r="P44" s="68"/>
    </row>
    <row r="45" spans="1:16" s="61" customFormat="1" ht="40.5" customHeight="1">
      <c r="A45" s="66"/>
      <c r="B45" s="66" t="s">
        <v>245</v>
      </c>
      <c r="C45" s="66" t="s">
        <v>247</v>
      </c>
      <c r="D45" s="66"/>
      <c r="E45" s="68">
        <v>200</v>
      </c>
      <c r="F45" s="68"/>
      <c r="G45" s="68"/>
      <c r="H45" s="68"/>
      <c r="I45" s="68">
        <v>200</v>
      </c>
      <c r="J45" s="70"/>
      <c r="K45" s="68"/>
      <c r="L45" s="68"/>
      <c r="M45" s="68"/>
      <c r="N45" s="68"/>
      <c r="O45" s="68"/>
      <c r="P45" s="68"/>
    </row>
    <row r="46" spans="1:16" s="61" customFormat="1" ht="50.25" customHeight="1">
      <c r="A46" s="66"/>
      <c r="B46" s="66" t="s">
        <v>246</v>
      </c>
      <c r="C46" s="66" t="s">
        <v>247</v>
      </c>
      <c r="D46" s="68"/>
      <c r="E46" s="68">
        <v>500</v>
      </c>
      <c r="F46" s="68"/>
      <c r="G46" s="68"/>
      <c r="H46" s="68"/>
      <c r="I46" s="68">
        <v>500</v>
      </c>
      <c r="J46" s="68"/>
      <c r="K46" s="68"/>
      <c r="L46" s="68"/>
      <c r="M46" s="68"/>
      <c r="N46" s="68"/>
      <c r="O46" s="68"/>
      <c r="P46" s="68"/>
    </row>
    <row r="47" spans="1:16" ht="18" customHeight="1">
      <c r="A47" s="69">
        <v>5</v>
      </c>
      <c r="B47" s="67" t="s">
        <v>19</v>
      </c>
      <c r="C47" s="67"/>
      <c r="D47" s="67"/>
      <c r="E47" s="67">
        <f>SUM(E48:E49)</f>
        <v>440</v>
      </c>
      <c r="F47" s="67">
        <f aca="true" t="shared" si="6" ref="F47:P47">SUM(F48:F49)</f>
        <v>100</v>
      </c>
      <c r="G47" s="67">
        <f t="shared" si="6"/>
        <v>0</v>
      </c>
      <c r="H47" s="67">
        <f t="shared" si="6"/>
        <v>0</v>
      </c>
      <c r="I47" s="67">
        <f t="shared" si="6"/>
        <v>0</v>
      </c>
      <c r="J47" s="67">
        <f t="shared" si="6"/>
        <v>0</v>
      </c>
      <c r="K47" s="67">
        <f t="shared" si="6"/>
        <v>0</v>
      </c>
      <c r="L47" s="67">
        <f t="shared" si="6"/>
        <v>340</v>
      </c>
      <c r="M47" s="67">
        <f t="shared" si="6"/>
        <v>0</v>
      </c>
      <c r="N47" s="67">
        <f t="shared" si="6"/>
        <v>0</v>
      </c>
      <c r="O47" s="67">
        <f t="shared" si="6"/>
        <v>0</v>
      </c>
      <c r="P47" s="67">
        <f t="shared" si="6"/>
        <v>0</v>
      </c>
    </row>
    <row r="48" spans="1:16" ht="32.25" customHeight="1">
      <c r="A48" s="66"/>
      <c r="B48" s="68" t="s">
        <v>175</v>
      </c>
      <c r="C48" s="68" t="s">
        <v>10</v>
      </c>
      <c r="D48" s="68" t="s">
        <v>13</v>
      </c>
      <c r="E48" s="68">
        <v>340</v>
      </c>
      <c r="F48" s="68"/>
      <c r="G48" s="68"/>
      <c r="H48" s="68"/>
      <c r="I48" s="68"/>
      <c r="J48" s="68"/>
      <c r="K48" s="68"/>
      <c r="L48" s="68">
        <v>340</v>
      </c>
      <c r="M48" s="68"/>
      <c r="N48" s="68"/>
      <c r="O48" s="68"/>
      <c r="P48" s="68"/>
    </row>
    <row r="49" spans="1:16" s="61" customFormat="1" ht="27" customHeight="1">
      <c r="A49" s="66"/>
      <c r="B49" s="68" t="s">
        <v>239</v>
      </c>
      <c r="C49" s="68" t="s">
        <v>224</v>
      </c>
      <c r="D49" s="68"/>
      <c r="E49" s="68">
        <v>100</v>
      </c>
      <c r="F49" s="68">
        <v>100</v>
      </c>
      <c r="G49" s="68"/>
      <c r="H49" s="68"/>
      <c r="I49" s="68"/>
      <c r="J49" s="68"/>
      <c r="K49" s="68"/>
      <c r="L49" s="68"/>
      <c r="M49" s="68"/>
      <c r="N49" s="68"/>
      <c r="O49" s="68"/>
      <c r="P49" s="68"/>
    </row>
    <row r="50" spans="1:16" ht="32.25" customHeight="1">
      <c r="A50" s="69">
        <v>6</v>
      </c>
      <c r="B50" s="67" t="s">
        <v>20</v>
      </c>
      <c r="C50" s="67"/>
      <c r="D50" s="67"/>
      <c r="E50" s="67">
        <f>SUM(E51:E52)</f>
        <v>575</v>
      </c>
      <c r="F50" s="67">
        <f aca="true" t="shared" si="7" ref="F50:P50">SUM(F51:F52)</f>
        <v>0</v>
      </c>
      <c r="G50" s="67">
        <f t="shared" si="7"/>
        <v>0</v>
      </c>
      <c r="H50" s="67">
        <f t="shared" si="7"/>
        <v>0</v>
      </c>
      <c r="I50" s="67">
        <f t="shared" si="7"/>
        <v>0</v>
      </c>
      <c r="J50" s="67">
        <f t="shared" si="7"/>
        <v>0</v>
      </c>
      <c r="K50" s="67">
        <f t="shared" si="7"/>
        <v>0</v>
      </c>
      <c r="L50" s="67">
        <f t="shared" si="7"/>
        <v>275</v>
      </c>
      <c r="M50" s="67">
        <f t="shared" si="7"/>
        <v>0</v>
      </c>
      <c r="N50" s="67">
        <f t="shared" si="7"/>
        <v>0</v>
      </c>
      <c r="O50" s="67">
        <f t="shared" si="7"/>
        <v>0</v>
      </c>
      <c r="P50" s="67">
        <f t="shared" si="7"/>
        <v>300</v>
      </c>
    </row>
    <row r="51" spans="1:16" ht="32.25" customHeight="1">
      <c r="A51" s="66"/>
      <c r="B51" s="68" t="s">
        <v>176</v>
      </c>
      <c r="C51" s="68" t="s">
        <v>10</v>
      </c>
      <c r="D51" s="68" t="s">
        <v>13</v>
      </c>
      <c r="E51" s="68">
        <v>275</v>
      </c>
      <c r="F51" s="68"/>
      <c r="G51" s="68"/>
      <c r="H51" s="68"/>
      <c r="I51" s="68"/>
      <c r="J51" s="68"/>
      <c r="K51" s="68"/>
      <c r="L51" s="68">
        <v>275</v>
      </c>
      <c r="M51" s="68"/>
      <c r="N51" s="68"/>
      <c r="O51" s="68"/>
      <c r="P51" s="68"/>
    </row>
    <row r="52" spans="1:16" s="61" customFormat="1" ht="29.25" customHeight="1">
      <c r="A52" s="66"/>
      <c r="B52" s="68" t="s">
        <v>210</v>
      </c>
      <c r="C52" s="68" t="s">
        <v>211</v>
      </c>
      <c r="D52" s="68"/>
      <c r="E52" s="68">
        <v>300</v>
      </c>
      <c r="F52" s="68"/>
      <c r="G52" s="68"/>
      <c r="H52" s="68"/>
      <c r="I52" s="68"/>
      <c r="J52" s="68"/>
      <c r="K52" s="68"/>
      <c r="L52" s="68"/>
      <c r="M52" s="68"/>
      <c r="N52" s="68"/>
      <c r="O52" s="68"/>
      <c r="P52" s="68">
        <v>300</v>
      </c>
    </row>
    <row r="53" spans="1:16" ht="18" customHeight="1">
      <c r="A53" s="69">
        <v>7</v>
      </c>
      <c r="B53" s="67" t="s">
        <v>21</v>
      </c>
      <c r="C53" s="67"/>
      <c r="D53" s="67"/>
      <c r="E53" s="67">
        <f>SUM(E54:E69)</f>
        <v>10969</v>
      </c>
      <c r="F53" s="67">
        <f aca="true" t="shared" si="8" ref="F53:P53">SUM(F54:F69)</f>
        <v>4500</v>
      </c>
      <c r="G53" s="67">
        <f t="shared" si="8"/>
        <v>0</v>
      </c>
      <c r="H53" s="67">
        <f t="shared" si="8"/>
        <v>0</v>
      </c>
      <c r="I53" s="67">
        <f t="shared" si="8"/>
        <v>0</v>
      </c>
      <c r="J53" s="67">
        <f t="shared" si="8"/>
        <v>0</v>
      </c>
      <c r="K53" s="67">
        <f t="shared" si="8"/>
        <v>0</v>
      </c>
      <c r="L53" s="67">
        <f t="shared" si="8"/>
        <v>1200</v>
      </c>
      <c r="M53" s="67">
        <f t="shared" si="8"/>
        <v>100</v>
      </c>
      <c r="N53" s="67">
        <f t="shared" si="8"/>
        <v>300</v>
      </c>
      <c r="O53" s="67">
        <f t="shared" si="8"/>
        <v>1300</v>
      </c>
      <c r="P53" s="67">
        <f t="shared" si="8"/>
        <v>3569</v>
      </c>
    </row>
    <row r="54" spans="1:16" ht="27.75" customHeight="1">
      <c r="A54" s="66"/>
      <c r="B54" s="68" t="s">
        <v>273</v>
      </c>
      <c r="C54" s="68" t="s">
        <v>22</v>
      </c>
      <c r="D54" s="68" t="s">
        <v>23</v>
      </c>
      <c r="E54" s="68">
        <v>1200</v>
      </c>
      <c r="F54" s="68"/>
      <c r="G54" s="68"/>
      <c r="H54" s="68"/>
      <c r="I54" s="68"/>
      <c r="J54" s="68"/>
      <c r="K54" s="68"/>
      <c r="L54" s="68">
        <v>1200</v>
      </c>
      <c r="M54" s="68"/>
      <c r="N54" s="68"/>
      <c r="O54" s="68"/>
      <c r="P54" s="68"/>
    </row>
    <row r="55" spans="1:16" ht="33" customHeight="1">
      <c r="A55" s="66"/>
      <c r="B55" s="68" t="s">
        <v>274</v>
      </c>
      <c r="C55" s="68" t="s">
        <v>22</v>
      </c>
      <c r="D55" s="68"/>
      <c r="E55" s="68">
        <v>2000</v>
      </c>
      <c r="F55" s="68">
        <v>2000</v>
      </c>
      <c r="G55" s="68"/>
      <c r="H55" s="68"/>
      <c r="I55" s="68"/>
      <c r="J55" s="68"/>
      <c r="K55" s="68"/>
      <c r="L55" s="68"/>
      <c r="M55" s="68"/>
      <c r="N55" s="68"/>
      <c r="O55" s="68"/>
      <c r="P55" s="68"/>
    </row>
    <row r="56" spans="1:16" ht="40.5" customHeight="1">
      <c r="A56" s="66"/>
      <c r="B56" s="68" t="s">
        <v>178</v>
      </c>
      <c r="C56" s="68" t="s">
        <v>24</v>
      </c>
      <c r="D56" s="68" t="s">
        <v>25</v>
      </c>
      <c r="E56" s="68">
        <v>907</v>
      </c>
      <c r="F56" s="68"/>
      <c r="G56" s="68"/>
      <c r="H56" s="68"/>
      <c r="I56" s="68"/>
      <c r="J56" s="68"/>
      <c r="K56" s="68"/>
      <c r="L56" s="68"/>
      <c r="M56" s="68"/>
      <c r="N56" s="68"/>
      <c r="O56" s="68"/>
      <c r="P56" s="68">
        <v>907</v>
      </c>
    </row>
    <row r="57" spans="1:16" ht="29.25" customHeight="1">
      <c r="A57" s="66"/>
      <c r="B57" s="68" t="s">
        <v>179</v>
      </c>
      <c r="C57" s="68" t="s">
        <v>24</v>
      </c>
      <c r="D57" s="68" t="s">
        <v>26</v>
      </c>
      <c r="E57" s="68">
        <v>320</v>
      </c>
      <c r="F57" s="68"/>
      <c r="G57" s="68"/>
      <c r="H57" s="68"/>
      <c r="I57" s="68"/>
      <c r="J57" s="68"/>
      <c r="K57" s="68"/>
      <c r="L57" s="68"/>
      <c r="M57" s="68"/>
      <c r="N57" s="68"/>
      <c r="O57" s="68"/>
      <c r="P57" s="68">
        <v>320</v>
      </c>
    </row>
    <row r="58" spans="1:16" ht="18" customHeight="1">
      <c r="A58" s="66"/>
      <c r="B58" s="68" t="s">
        <v>180</v>
      </c>
      <c r="C58" s="68" t="s">
        <v>24</v>
      </c>
      <c r="D58" s="68" t="s">
        <v>26</v>
      </c>
      <c r="E58" s="68">
        <v>500</v>
      </c>
      <c r="F58" s="68"/>
      <c r="G58" s="68"/>
      <c r="H58" s="68"/>
      <c r="I58" s="68"/>
      <c r="J58" s="68"/>
      <c r="K58" s="68"/>
      <c r="L58" s="68"/>
      <c r="M58" s="68"/>
      <c r="N58" s="68"/>
      <c r="O58" s="68"/>
      <c r="P58" s="68">
        <v>500</v>
      </c>
    </row>
    <row r="59" spans="1:16" ht="43.5" customHeight="1">
      <c r="A59" s="66"/>
      <c r="B59" s="68" t="s">
        <v>181</v>
      </c>
      <c r="C59" s="68" t="s">
        <v>24</v>
      </c>
      <c r="D59" s="68" t="s">
        <v>27</v>
      </c>
      <c r="E59" s="68">
        <v>805</v>
      </c>
      <c r="F59" s="68"/>
      <c r="G59" s="68"/>
      <c r="H59" s="68"/>
      <c r="I59" s="68"/>
      <c r="J59" s="68"/>
      <c r="K59" s="68"/>
      <c r="L59" s="68"/>
      <c r="M59" s="68"/>
      <c r="N59" s="68"/>
      <c r="O59" s="68"/>
      <c r="P59" s="68">
        <v>805</v>
      </c>
    </row>
    <row r="60" spans="1:16" ht="45" customHeight="1">
      <c r="A60" s="66"/>
      <c r="B60" s="68" t="s">
        <v>182</v>
      </c>
      <c r="C60" s="68" t="s">
        <v>28</v>
      </c>
      <c r="D60" s="68" t="s">
        <v>26</v>
      </c>
      <c r="E60" s="68">
        <v>987</v>
      </c>
      <c r="F60" s="68"/>
      <c r="G60" s="68"/>
      <c r="H60" s="68"/>
      <c r="I60" s="68"/>
      <c r="J60" s="68"/>
      <c r="K60" s="68"/>
      <c r="L60" s="68"/>
      <c r="M60" s="68"/>
      <c r="N60" s="68"/>
      <c r="O60" s="68"/>
      <c r="P60" s="68">
        <v>987</v>
      </c>
    </row>
    <row r="61" spans="1:16" ht="31.5" customHeight="1">
      <c r="A61" s="66"/>
      <c r="B61" s="66" t="s">
        <v>67</v>
      </c>
      <c r="C61" s="66" t="s">
        <v>59</v>
      </c>
      <c r="D61" s="66"/>
      <c r="E61" s="68">
        <v>300</v>
      </c>
      <c r="F61" s="68"/>
      <c r="G61" s="68"/>
      <c r="H61" s="68"/>
      <c r="I61" s="68"/>
      <c r="J61" s="68"/>
      <c r="K61" s="68"/>
      <c r="L61" s="68"/>
      <c r="M61" s="68"/>
      <c r="N61" s="68"/>
      <c r="O61" s="68">
        <v>300</v>
      </c>
      <c r="P61" s="68"/>
    </row>
    <row r="62" spans="1:16" ht="31.5" customHeight="1">
      <c r="A62" s="66"/>
      <c r="B62" s="66" t="s">
        <v>248</v>
      </c>
      <c r="C62" s="66" t="s">
        <v>249</v>
      </c>
      <c r="D62" s="66"/>
      <c r="E62" s="68">
        <v>300</v>
      </c>
      <c r="F62" s="68"/>
      <c r="G62" s="68"/>
      <c r="H62" s="68"/>
      <c r="I62" s="68"/>
      <c r="J62" s="68"/>
      <c r="K62" s="68"/>
      <c r="L62" s="68"/>
      <c r="M62" s="68"/>
      <c r="N62" s="68">
        <v>300</v>
      </c>
      <c r="O62" s="68"/>
      <c r="P62" s="68"/>
    </row>
    <row r="63" spans="1:16" ht="37.5" customHeight="1">
      <c r="A63" s="66"/>
      <c r="B63" s="66" t="s">
        <v>101</v>
      </c>
      <c r="C63" s="66" t="s">
        <v>90</v>
      </c>
      <c r="D63" s="66"/>
      <c r="E63" s="66">
        <v>1000</v>
      </c>
      <c r="F63" s="66"/>
      <c r="G63" s="66"/>
      <c r="H63" s="66"/>
      <c r="I63" s="66"/>
      <c r="J63" s="66"/>
      <c r="K63" s="66"/>
      <c r="L63" s="66"/>
      <c r="M63" s="66"/>
      <c r="N63" s="66"/>
      <c r="O63" s="66">
        <v>1000</v>
      </c>
      <c r="P63" s="66"/>
    </row>
    <row r="64" spans="1:16" ht="61.5" customHeight="1">
      <c r="A64" s="66"/>
      <c r="B64" s="68" t="s">
        <v>103</v>
      </c>
      <c r="C64" s="68" t="s">
        <v>90</v>
      </c>
      <c r="D64" s="67"/>
      <c r="E64" s="68">
        <v>50</v>
      </c>
      <c r="F64" s="68"/>
      <c r="G64" s="68"/>
      <c r="H64" s="68"/>
      <c r="I64" s="68"/>
      <c r="J64" s="68"/>
      <c r="K64" s="68"/>
      <c r="L64" s="68"/>
      <c r="M64" s="68"/>
      <c r="N64" s="68"/>
      <c r="O64" s="68"/>
      <c r="P64" s="68">
        <v>50</v>
      </c>
    </row>
    <row r="65" spans="1:16" ht="61.5" customHeight="1">
      <c r="A65" s="66"/>
      <c r="B65" s="68" t="s">
        <v>289</v>
      </c>
      <c r="C65" s="68" t="s">
        <v>290</v>
      </c>
      <c r="D65" s="68"/>
      <c r="E65" s="68">
        <v>100</v>
      </c>
      <c r="F65" s="68"/>
      <c r="G65" s="68"/>
      <c r="H65" s="68"/>
      <c r="I65" s="68"/>
      <c r="J65" s="68"/>
      <c r="K65" s="68"/>
      <c r="L65" s="68"/>
      <c r="M65" s="68">
        <v>100</v>
      </c>
      <c r="N65" s="68"/>
      <c r="O65" s="68"/>
      <c r="P65" s="68"/>
    </row>
    <row r="66" spans="1:16" ht="42" customHeight="1">
      <c r="A66" s="66"/>
      <c r="B66" s="66" t="s">
        <v>134</v>
      </c>
      <c r="C66" s="66" t="s">
        <v>82</v>
      </c>
      <c r="D66" s="68"/>
      <c r="E66" s="68"/>
      <c r="F66" s="68"/>
      <c r="G66" s="68"/>
      <c r="H66" s="68"/>
      <c r="I66" s="68"/>
      <c r="J66" s="68"/>
      <c r="K66" s="68"/>
      <c r="L66" s="68"/>
      <c r="M66" s="68"/>
      <c r="N66" s="68"/>
      <c r="O66" s="68"/>
      <c r="P66" s="68"/>
    </row>
    <row r="67" spans="1:16" ht="18" customHeight="1">
      <c r="A67" s="66"/>
      <c r="B67" s="66" t="s">
        <v>228</v>
      </c>
      <c r="C67" s="66" t="s">
        <v>224</v>
      </c>
      <c r="D67" s="68"/>
      <c r="E67" s="68">
        <v>500</v>
      </c>
      <c r="F67" s="68">
        <v>500</v>
      </c>
      <c r="G67" s="68"/>
      <c r="H67" s="68"/>
      <c r="I67" s="68"/>
      <c r="J67" s="68"/>
      <c r="K67" s="68"/>
      <c r="L67" s="68"/>
      <c r="M67" s="68"/>
      <c r="N67" s="68"/>
      <c r="O67" s="68"/>
      <c r="P67" s="68"/>
    </row>
    <row r="68" spans="1:16" s="61" customFormat="1" ht="37.5" customHeight="1">
      <c r="A68" s="66"/>
      <c r="B68" s="66" t="s">
        <v>229</v>
      </c>
      <c r="C68" s="66" t="s">
        <v>224</v>
      </c>
      <c r="D68" s="68"/>
      <c r="E68" s="68">
        <v>1000</v>
      </c>
      <c r="F68" s="68">
        <v>1000</v>
      </c>
      <c r="G68" s="68"/>
      <c r="H68" s="68"/>
      <c r="I68" s="68"/>
      <c r="J68" s="68"/>
      <c r="K68" s="68"/>
      <c r="L68" s="68"/>
      <c r="M68" s="68"/>
      <c r="N68" s="68"/>
      <c r="O68" s="68"/>
      <c r="P68" s="68"/>
    </row>
    <row r="69" spans="1:16" s="61" customFormat="1" ht="37.5" customHeight="1">
      <c r="A69" s="66"/>
      <c r="B69" s="66" t="s">
        <v>275</v>
      </c>
      <c r="C69" s="66" t="s">
        <v>276</v>
      </c>
      <c r="D69" s="66"/>
      <c r="E69" s="66">
        <v>1000</v>
      </c>
      <c r="F69" s="66">
        <v>1000</v>
      </c>
      <c r="G69" s="66"/>
      <c r="H69" s="66"/>
      <c r="I69" s="66"/>
      <c r="J69" s="66"/>
      <c r="K69" s="66"/>
      <c r="L69" s="66"/>
      <c r="M69" s="66"/>
      <c r="N69" s="66"/>
      <c r="O69" s="66"/>
      <c r="P69" s="66"/>
    </row>
    <row r="70" spans="1:16" ht="18" customHeight="1">
      <c r="A70" s="69">
        <v>8</v>
      </c>
      <c r="B70" s="67" t="s">
        <v>38</v>
      </c>
      <c r="C70" s="67"/>
      <c r="D70" s="67"/>
      <c r="E70" s="67">
        <f aca="true" t="shared" si="9" ref="E70:P70">SUM(E71:E73)</f>
        <v>1740</v>
      </c>
      <c r="F70" s="67">
        <f t="shared" si="9"/>
        <v>1200</v>
      </c>
      <c r="G70" s="67">
        <f t="shared" si="9"/>
        <v>0</v>
      </c>
      <c r="H70" s="67">
        <f t="shared" si="9"/>
        <v>0</v>
      </c>
      <c r="I70" s="67">
        <f t="shared" si="9"/>
        <v>0</v>
      </c>
      <c r="J70" s="67">
        <f t="shared" si="9"/>
        <v>0</v>
      </c>
      <c r="K70" s="67">
        <f t="shared" si="9"/>
        <v>0</v>
      </c>
      <c r="L70" s="67">
        <f t="shared" si="9"/>
        <v>0</v>
      </c>
      <c r="M70" s="67">
        <f t="shared" si="9"/>
        <v>0</v>
      </c>
      <c r="N70" s="67">
        <f t="shared" si="9"/>
        <v>0</v>
      </c>
      <c r="O70" s="67">
        <f t="shared" si="9"/>
        <v>200</v>
      </c>
      <c r="P70" s="67">
        <f t="shared" si="9"/>
        <v>340</v>
      </c>
    </row>
    <row r="71" spans="1:16" s="64" customFormat="1" ht="38.25" customHeight="1">
      <c r="A71" s="69"/>
      <c r="B71" s="66" t="s">
        <v>184</v>
      </c>
      <c r="C71" s="66" t="s">
        <v>55</v>
      </c>
      <c r="D71" s="66" t="s">
        <v>51</v>
      </c>
      <c r="E71" s="68">
        <v>1200</v>
      </c>
      <c r="F71" s="68">
        <v>1200</v>
      </c>
      <c r="G71" s="68"/>
      <c r="H71" s="68"/>
      <c r="I71" s="68"/>
      <c r="J71" s="68"/>
      <c r="K71" s="68"/>
      <c r="L71" s="68"/>
      <c r="M71" s="68"/>
      <c r="N71" s="68"/>
      <c r="O71" s="68"/>
      <c r="P71" s="70"/>
    </row>
    <row r="72" spans="1:16" s="61" customFormat="1" ht="34.5" customHeight="1">
      <c r="A72" s="71"/>
      <c r="B72" s="66" t="s">
        <v>135</v>
      </c>
      <c r="C72" s="66" t="s">
        <v>82</v>
      </c>
      <c r="D72" s="66"/>
      <c r="E72" s="66">
        <v>340</v>
      </c>
      <c r="F72" s="66"/>
      <c r="G72" s="66"/>
      <c r="H72" s="66"/>
      <c r="I72" s="66"/>
      <c r="J72" s="66"/>
      <c r="K72" s="66"/>
      <c r="L72" s="66"/>
      <c r="M72" s="66"/>
      <c r="N72" s="66"/>
      <c r="O72" s="66"/>
      <c r="P72" s="66">
        <v>340</v>
      </c>
    </row>
    <row r="73" spans="1:16" s="61" customFormat="1" ht="34.5" customHeight="1">
      <c r="A73" s="71"/>
      <c r="B73" s="66" t="s">
        <v>250</v>
      </c>
      <c r="C73" s="66" t="s">
        <v>244</v>
      </c>
      <c r="D73" s="68"/>
      <c r="E73" s="68">
        <v>200</v>
      </c>
      <c r="F73" s="68"/>
      <c r="G73" s="68"/>
      <c r="H73" s="68"/>
      <c r="I73" s="68"/>
      <c r="J73" s="68"/>
      <c r="K73" s="68"/>
      <c r="L73" s="68"/>
      <c r="M73" s="68"/>
      <c r="N73" s="68"/>
      <c r="O73" s="68">
        <v>200</v>
      </c>
      <c r="P73" s="70"/>
    </row>
    <row r="74" spans="1:16" ht="18" customHeight="1">
      <c r="A74" s="69">
        <v>9</v>
      </c>
      <c r="B74" s="67" t="s">
        <v>39</v>
      </c>
      <c r="C74" s="67"/>
      <c r="D74" s="67"/>
      <c r="E74" s="67">
        <f>SUM(E75:E76)</f>
        <v>5000</v>
      </c>
      <c r="F74" s="67">
        <f aca="true" t="shared" si="10" ref="F74:P74">SUM(F75:F76)</f>
        <v>0</v>
      </c>
      <c r="G74" s="67">
        <f t="shared" si="10"/>
        <v>0</v>
      </c>
      <c r="H74" s="67">
        <f t="shared" si="10"/>
        <v>0</v>
      </c>
      <c r="I74" s="67">
        <f t="shared" si="10"/>
        <v>0</v>
      </c>
      <c r="J74" s="67">
        <f t="shared" si="10"/>
        <v>0</v>
      </c>
      <c r="K74" s="67">
        <f t="shared" si="10"/>
        <v>0</v>
      </c>
      <c r="L74" s="67">
        <f t="shared" si="10"/>
        <v>5000</v>
      </c>
      <c r="M74" s="67">
        <f t="shared" si="10"/>
        <v>0</v>
      </c>
      <c r="N74" s="67">
        <f t="shared" si="10"/>
        <v>0</v>
      </c>
      <c r="O74" s="67">
        <f t="shared" si="10"/>
        <v>0</v>
      </c>
      <c r="P74" s="67">
        <f t="shared" si="10"/>
        <v>0</v>
      </c>
    </row>
    <row r="75" spans="1:16" s="61" customFormat="1" ht="33" customHeight="1">
      <c r="A75" s="66"/>
      <c r="B75" s="66" t="s">
        <v>185</v>
      </c>
      <c r="C75" s="68" t="s">
        <v>40</v>
      </c>
      <c r="D75" s="68" t="s">
        <v>41</v>
      </c>
      <c r="E75" s="68">
        <v>5000</v>
      </c>
      <c r="F75" s="68"/>
      <c r="G75" s="68"/>
      <c r="H75" s="68"/>
      <c r="I75" s="68"/>
      <c r="J75" s="68"/>
      <c r="K75" s="68"/>
      <c r="L75" s="68">
        <v>5000</v>
      </c>
      <c r="M75" s="68"/>
      <c r="N75" s="68"/>
      <c r="O75" s="68"/>
      <c r="P75" s="68"/>
    </row>
    <row r="76" spans="1:16" s="61" customFormat="1" ht="33" customHeight="1">
      <c r="A76" s="66"/>
      <c r="B76" s="66"/>
      <c r="C76" s="68"/>
      <c r="D76" s="68"/>
      <c r="E76" s="68"/>
      <c r="F76" s="68"/>
      <c r="G76" s="68"/>
      <c r="H76" s="68"/>
      <c r="I76" s="68"/>
      <c r="J76" s="68"/>
      <c r="K76" s="68"/>
      <c r="L76" s="68"/>
      <c r="M76" s="68"/>
      <c r="N76" s="68"/>
      <c r="O76" s="68"/>
      <c r="P76" s="68"/>
    </row>
    <row r="77" spans="1:16" ht="18" customHeight="1">
      <c r="A77" s="69">
        <v>10</v>
      </c>
      <c r="B77" s="67" t="s">
        <v>57</v>
      </c>
      <c r="C77" s="67"/>
      <c r="D77" s="67"/>
      <c r="E77" s="67">
        <f aca="true" t="shared" si="11" ref="E77:P77">SUM(E78:E81)</f>
        <v>3030</v>
      </c>
      <c r="F77" s="67">
        <f t="shared" si="11"/>
        <v>2600</v>
      </c>
      <c r="G77" s="67">
        <f t="shared" si="11"/>
        <v>0</v>
      </c>
      <c r="H77" s="67">
        <f t="shared" si="11"/>
        <v>0</v>
      </c>
      <c r="I77" s="67">
        <f t="shared" si="11"/>
        <v>0</v>
      </c>
      <c r="J77" s="67">
        <f t="shared" si="11"/>
        <v>200</v>
      </c>
      <c r="K77" s="67">
        <f t="shared" si="11"/>
        <v>0</v>
      </c>
      <c r="L77" s="67">
        <f t="shared" si="11"/>
        <v>0</v>
      </c>
      <c r="M77" s="67">
        <f t="shared" si="11"/>
        <v>0</v>
      </c>
      <c r="N77" s="67">
        <f t="shared" si="11"/>
        <v>0</v>
      </c>
      <c r="O77" s="67">
        <f t="shared" si="11"/>
        <v>0</v>
      </c>
      <c r="P77" s="67">
        <f t="shared" si="11"/>
        <v>230</v>
      </c>
    </row>
    <row r="78" spans="1:16" ht="30" customHeight="1">
      <c r="A78" s="66"/>
      <c r="B78" s="66" t="s">
        <v>291</v>
      </c>
      <c r="C78" s="66" t="s">
        <v>75</v>
      </c>
      <c r="D78" s="66"/>
      <c r="E78" s="66">
        <v>2600</v>
      </c>
      <c r="F78" s="66">
        <v>2600</v>
      </c>
      <c r="G78" s="66"/>
      <c r="H78" s="66"/>
      <c r="I78" s="66"/>
      <c r="J78" s="66"/>
      <c r="K78" s="66"/>
      <c r="L78" s="66"/>
      <c r="M78" s="66"/>
      <c r="N78" s="66"/>
      <c r="O78" s="66"/>
      <c r="P78" s="66"/>
    </row>
    <row r="79" spans="1:16" ht="32.25" customHeight="1">
      <c r="A79" s="66"/>
      <c r="B79" s="66" t="s">
        <v>292</v>
      </c>
      <c r="C79" s="66" t="s">
        <v>82</v>
      </c>
      <c r="D79" s="66"/>
      <c r="E79" s="66">
        <v>140</v>
      </c>
      <c r="F79" s="66"/>
      <c r="G79" s="66"/>
      <c r="H79" s="66"/>
      <c r="I79" s="66"/>
      <c r="J79" s="66"/>
      <c r="K79" s="66"/>
      <c r="L79" s="66"/>
      <c r="M79" s="66"/>
      <c r="N79" s="66"/>
      <c r="O79" s="66"/>
      <c r="P79" s="66">
        <v>140</v>
      </c>
    </row>
    <row r="80" spans="1:16" s="61" customFormat="1" ht="30.75" customHeight="1">
      <c r="A80" s="66"/>
      <c r="B80" s="66" t="s">
        <v>130</v>
      </c>
      <c r="C80" s="66" t="s">
        <v>82</v>
      </c>
      <c r="D80" s="66"/>
      <c r="E80" s="66">
        <v>90</v>
      </c>
      <c r="F80" s="66"/>
      <c r="G80" s="66"/>
      <c r="H80" s="66"/>
      <c r="I80" s="66"/>
      <c r="J80" s="66"/>
      <c r="K80" s="66"/>
      <c r="L80" s="66"/>
      <c r="M80" s="66"/>
      <c r="N80" s="66"/>
      <c r="O80" s="66"/>
      <c r="P80" s="66">
        <v>90</v>
      </c>
    </row>
    <row r="81" spans="1:16" s="61" customFormat="1" ht="30.75" customHeight="1">
      <c r="A81" s="66"/>
      <c r="B81" s="66" t="s">
        <v>251</v>
      </c>
      <c r="C81" s="66" t="s">
        <v>244</v>
      </c>
      <c r="D81" s="66"/>
      <c r="E81" s="66">
        <v>200</v>
      </c>
      <c r="F81" s="66"/>
      <c r="G81" s="66"/>
      <c r="H81" s="66"/>
      <c r="I81" s="66"/>
      <c r="J81" s="66">
        <v>200</v>
      </c>
      <c r="K81" s="72"/>
      <c r="L81" s="68"/>
      <c r="M81" s="68"/>
      <c r="N81" s="68"/>
      <c r="O81" s="68"/>
      <c r="P81" s="68"/>
    </row>
    <row r="82" spans="1:16" ht="18" customHeight="1">
      <c r="A82" s="69">
        <v>11</v>
      </c>
      <c r="B82" s="67" t="s">
        <v>61</v>
      </c>
      <c r="C82" s="66"/>
      <c r="D82" s="67"/>
      <c r="E82" s="67">
        <f aca="true" t="shared" si="12" ref="E82:P82">SUM(E83:E83)</f>
        <v>300</v>
      </c>
      <c r="F82" s="67">
        <f t="shared" si="12"/>
        <v>300</v>
      </c>
      <c r="G82" s="67">
        <f t="shared" si="12"/>
        <v>0</v>
      </c>
      <c r="H82" s="67">
        <f t="shared" si="12"/>
        <v>0</v>
      </c>
      <c r="I82" s="67">
        <f t="shared" si="12"/>
        <v>0</v>
      </c>
      <c r="J82" s="67">
        <f t="shared" si="12"/>
        <v>0</v>
      </c>
      <c r="K82" s="67">
        <f t="shared" si="12"/>
        <v>0</v>
      </c>
      <c r="L82" s="67">
        <f t="shared" si="12"/>
        <v>0</v>
      </c>
      <c r="M82" s="67">
        <f t="shared" si="12"/>
        <v>0</v>
      </c>
      <c r="N82" s="67">
        <f t="shared" si="12"/>
        <v>0</v>
      </c>
      <c r="O82" s="67">
        <f t="shared" si="12"/>
        <v>0</v>
      </c>
      <c r="P82" s="67">
        <f t="shared" si="12"/>
        <v>0</v>
      </c>
    </row>
    <row r="83" spans="1:16" s="61" customFormat="1" ht="43.5" customHeight="1">
      <c r="A83" s="66"/>
      <c r="B83" s="66" t="s">
        <v>252</v>
      </c>
      <c r="C83" s="66" t="s">
        <v>244</v>
      </c>
      <c r="D83" s="66"/>
      <c r="E83" s="66">
        <v>300</v>
      </c>
      <c r="F83" s="66">
        <v>300</v>
      </c>
      <c r="G83" s="66"/>
      <c r="H83" s="66"/>
      <c r="I83" s="66"/>
      <c r="J83" s="68"/>
      <c r="K83" s="68"/>
      <c r="L83" s="68"/>
      <c r="M83" s="68"/>
      <c r="N83" s="68"/>
      <c r="O83" s="68"/>
      <c r="P83" s="68"/>
    </row>
    <row r="84" spans="1:16" ht="18" customHeight="1">
      <c r="A84" s="69">
        <v>12</v>
      </c>
      <c r="B84" s="67" t="s">
        <v>69</v>
      </c>
      <c r="C84" s="67"/>
      <c r="D84" s="67"/>
      <c r="E84" s="67">
        <f aca="true" t="shared" si="13" ref="E84:P84">SUM(E85:E102)</f>
        <v>29820</v>
      </c>
      <c r="F84" s="67">
        <f t="shared" si="13"/>
        <v>22250</v>
      </c>
      <c r="G84" s="67">
        <f t="shared" si="13"/>
        <v>0</v>
      </c>
      <c r="H84" s="67">
        <f t="shared" si="13"/>
        <v>0</v>
      </c>
      <c r="I84" s="67">
        <f t="shared" si="13"/>
        <v>0</v>
      </c>
      <c r="J84" s="67">
        <f t="shared" si="13"/>
        <v>0</v>
      </c>
      <c r="K84" s="67">
        <f t="shared" si="13"/>
        <v>0</v>
      </c>
      <c r="L84" s="67">
        <f t="shared" si="13"/>
        <v>0</v>
      </c>
      <c r="M84" s="67">
        <f t="shared" si="13"/>
        <v>4100</v>
      </c>
      <c r="N84" s="67">
        <f t="shared" si="13"/>
        <v>300</v>
      </c>
      <c r="O84" s="67">
        <f t="shared" si="13"/>
        <v>500</v>
      </c>
      <c r="P84" s="67">
        <f t="shared" si="13"/>
        <v>2670</v>
      </c>
    </row>
    <row r="85" spans="1:16" ht="29.25" customHeight="1">
      <c r="A85" s="66"/>
      <c r="B85" s="66" t="s">
        <v>79</v>
      </c>
      <c r="C85" s="66" t="s">
        <v>82</v>
      </c>
      <c r="D85" s="66"/>
      <c r="E85" s="66">
        <v>4900</v>
      </c>
      <c r="F85" s="66">
        <v>4450</v>
      </c>
      <c r="G85" s="66"/>
      <c r="H85" s="66"/>
      <c r="I85" s="66"/>
      <c r="J85" s="66"/>
      <c r="K85" s="66"/>
      <c r="L85" s="66"/>
      <c r="M85" s="66"/>
      <c r="N85" s="66"/>
      <c r="O85" s="66"/>
      <c r="P85" s="66">
        <v>450</v>
      </c>
    </row>
    <row r="86" spans="1:16" ht="27.75" customHeight="1">
      <c r="A86" s="66"/>
      <c r="B86" s="66" t="s">
        <v>79</v>
      </c>
      <c r="C86" s="66" t="s">
        <v>83</v>
      </c>
      <c r="D86" s="66"/>
      <c r="E86" s="66">
        <v>16960</v>
      </c>
      <c r="F86" s="66">
        <v>14860</v>
      </c>
      <c r="G86" s="66"/>
      <c r="H86" s="66"/>
      <c r="I86" s="66"/>
      <c r="J86" s="66"/>
      <c r="K86" s="66"/>
      <c r="L86" s="66"/>
      <c r="M86" s="66"/>
      <c r="N86" s="66"/>
      <c r="O86" s="66"/>
      <c r="P86" s="66">
        <v>2100</v>
      </c>
    </row>
    <row r="87" spans="1:16" ht="18" customHeight="1">
      <c r="A87" s="66"/>
      <c r="B87" s="66" t="s">
        <v>80</v>
      </c>
      <c r="C87" s="66" t="s">
        <v>85</v>
      </c>
      <c r="D87" s="66"/>
      <c r="E87" s="66">
        <v>700</v>
      </c>
      <c r="F87" s="66"/>
      <c r="G87" s="66"/>
      <c r="H87" s="66"/>
      <c r="I87" s="66"/>
      <c r="J87" s="66"/>
      <c r="K87" s="66"/>
      <c r="L87" s="66"/>
      <c r="M87" s="66">
        <v>700</v>
      </c>
      <c r="N87" s="66"/>
      <c r="O87" s="66"/>
      <c r="P87" s="66"/>
    </row>
    <row r="88" spans="1:16" ht="46.5" customHeight="1">
      <c r="A88" s="66"/>
      <c r="B88" s="66" t="s">
        <v>293</v>
      </c>
      <c r="C88" s="66" t="s">
        <v>85</v>
      </c>
      <c r="D88" s="66"/>
      <c r="E88" s="66">
        <v>800</v>
      </c>
      <c r="F88" s="66"/>
      <c r="G88" s="66"/>
      <c r="H88" s="66"/>
      <c r="I88" s="66"/>
      <c r="J88" s="66"/>
      <c r="K88" s="66"/>
      <c r="L88" s="66"/>
      <c r="M88" s="66">
        <v>800</v>
      </c>
      <c r="N88" s="66"/>
      <c r="O88" s="66"/>
      <c r="P88" s="66"/>
    </row>
    <row r="89" spans="1:16" ht="47.25" customHeight="1">
      <c r="A89" s="66"/>
      <c r="B89" s="66" t="s">
        <v>294</v>
      </c>
      <c r="C89" s="66" t="s">
        <v>295</v>
      </c>
      <c r="D89" s="66"/>
      <c r="E89" s="66">
        <v>2000</v>
      </c>
      <c r="F89" s="66"/>
      <c r="G89" s="66"/>
      <c r="H89" s="66"/>
      <c r="I89" s="66"/>
      <c r="J89" s="66"/>
      <c r="K89" s="66"/>
      <c r="L89" s="66"/>
      <c r="M89" s="66">
        <v>2000</v>
      </c>
      <c r="N89" s="66"/>
      <c r="O89" s="66"/>
      <c r="P89" s="66"/>
    </row>
    <row r="90" spans="1:16" ht="34.5" customHeight="1">
      <c r="A90" s="66"/>
      <c r="B90" s="66" t="s">
        <v>296</v>
      </c>
      <c r="C90" s="66" t="s">
        <v>290</v>
      </c>
      <c r="D90" s="66"/>
      <c r="E90" s="66">
        <v>200</v>
      </c>
      <c r="F90" s="66"/>
      <c r="G90" s="66"/>
      <c r="H90" s="66"/>
      <c r="I90" s="66"/>
      <c r="J90" s="66"/>
      <c r="K90" s="66"/>
      <c r="L90" s="66"/>
      <c r="M90" s="66">
        <v>200</v>
      </c>
      <c r="N90" s="66"/>
      <c r="O90" s="66"/>
      <c r="P90" s="66"/>
    </row>
    <row r="91" spans="1:16" ht="60" customHeight="1">
      <c r="A91" s="66"/>
      <c r="B91" s="66" t="s">
        <v>297</v>
      </c>
      <c r="C91" s="66" t="s">
        <v>298</v>
      </c>
      <c r="D91" s="66"/>
      <c r="E91" s="66">
        <v>100</v>
      </c>
      <c r="F91" s="66"/>
      <c r="G91" s="66"/>
      <c r="H91" s="66"/>
      <c r="I91" s="66"/>
      <c r="J91" s="66"/>
      <c r="K91" s="66"/>
      <c r="L91" s="66"/>
      <c r="M91" s="66"/>
      <c r="N91" s="66">
        <v>100</v>
      </c>
      <c r="O91" s="66"/>
      <c r="P91" s="66"/>
    </row>
    <row r="92" spans="1:16" ht="47.25" customHeight="1">
      <c r="A92" s="66"/>
      <c r="B92" s="66" t="s">
        <v>299</v>
      </c>
      <c r="C92" s="66" t="s">
        <v>300</v>
      </c>
      <c r="D92" s="66"/>
      <c r="E92" s="66">
        <v>100</v>
      </c>
      <c r="F92" s="66"/>
      <c r="G92" s="66"/>
      <c r="H92" s="66"/>
      <c r="I92" s="66"/>
      <c r="J92" s="66"/>
      <c r="K92" s="66"/>
      <c r="L92" s="66"/>
      <c r="M92" s="66"/>
      <c r="N92" s="66"/>
      <c r="O92" s="66"/>
      <c r="P92" s="66">
        <v>100</v>
      </c>
    </row>
    <row r="93" spans="1:16" ht="45" customHeight="1">
      <c r="A93" s="66"/>
      <c r="B93" s="66" t="s">
        <v>220</v>
      </c>
      <c r="C93" s="66" t="s">
        <v>221</v>
      </c>
      <c r="D93" s="68"/>
      <c r="E93" s="68">
        <v>300</v>
      </c>
      <c r="F93" s="68">
        <v>300</v>
      </c>
      <c r="G93" s="68"/>
      <c r="H93" s="68"/>
      <c r="I93" s="68"/>
      <c r="J93" s="68"/>
      <c r="K93" s="68"/>
      <c r="L93" s="68"/>
      <c r="M93" s="68"/>
      <c r="N93" s="68"/>
      <c r="O93" s="68"/>
      <c r="P93" s="68"/>
    </row>
    <row r="94" spans="1:16" ht="29.25" customHeight="1">
      <c r="A94" s="66"/>
      <c r="B94" s="66" t="s">
        <v>222</v>
      </c>
      <c r="C94" s="66" t="s">
        <v>221</v>
      </c>
      <c r="D94" s="66"/>
      <c r="E94" s="66">
        <v>1500</v>
      </c>
      <c r="F94" s="66">
        <v>1500</v>
      </c>
      <c r="G94" s="66"/>
      <c r="H94" s="66"/>
      <c r="I94" s="66"/>
      <c r="J94" s="66"/>
      <c r="K94" s="66"/>
      <c r="L94" s="66"/>
      <c r="M94" s="66"/>
      <c r="N94" s="66"/>
      <c r="O94" s="66"/>
      <c r="P94" s="66"/>
    </row>
    <row r="95" spans="1:16" ht="29.25" customHeight="1">
      <c r="A95" s="66"/>
      <c r="B95" s="66" t="s">
        <v>253</v>
      </c>
      <c r="C95" s="66" t="s">
        <v>254</v>
      </c>
      <c r="D95" s="66"/>
      <c r="E95" s="66">
        <v>200</v>
      </c>
      <c r="F95" s="66"/>
      <c r="G95" s="66"/>
      <c r="H95" s="66"/>
      <c r="I95" s="66"/>
      <c r="J95" s="66"/>
      <c r="K95" s="66"/>
      <c r="L95" s="66"/>
      <c r="M95" s="66">
        <v>200</v>
      </c>
      <c r="N95" s="66"/>
      <c r="O95" s="66"/>
      <c r="P95" s="66"/>
    </row>
    <row r="96" spans="1:16" ht="29.25" customHeight="1">
      <c r="A96" s="66"/>
      <c r="B96" s="66" t="s">
        <v>255</v>
      </c>
      <c r="C96" s="66" t="s">
        <v>244</v>
      </c>
      <c r="D96" s="66"/>
      <c r="E96" s="66">
        <v>200</v>
      </c>
      <c r="F96" s="66"/>
      <c r="G96" s="66"/>
      <c r="H96" s="66"/>
      <c r="I96" s="66"/>
      <c r="J96" s="66"/>
      <c r="K96" s="66"/>
      <c r="L96" s="66"/>
      <c r="M96" s="66"/>
      <c r="N96" s="66">
        <v>200</v>
      </c>
      <c r="O96" s="66"/>
      <c r="P96" s="66"/>
    </row>
    <row r="97" spans="1:16" ht="29.25" customHeight="1">
      <c r="A97" s="66"/>
      <c r="B97" s="66" t="s">
        <v>256</v>
      </c>
      <c r="C97" s="66" t="s">
        <v>244</v>
      </c>
      <c r="D97" s="66"/>
      <c r="E97" s="66">
        <v>300</v>
      </c>
      <c r="F97" s="66"/>
      <c r="G97" s="66"/>
      <c r="H97" s="66"/>
      <c r="I97" s="66"/>
      <c r="J97" s="66"/>
      <c r="K97" s="66"/>
      <c r="L97" s="66"/>
      <c r="M97" s="66"/>
      <c r="N97" s="66"/>
      <c r="O97" s="66">
        <v>300</v>
      </c>
      <c r="P97" s="66"/>
    </row>
    <row r="98" spans="1:16" ht="29.25" customHeight="1">
      <c r="A98" s="66"/>
      <c r="B98" s="66" t="s">
        <v>79</v>
      </c>
      <c r="C98" s="66" t="s">
        <v>254</v>
      </c>
      <c r="D98" s="66"/>
      <c r="E98" s="66">
        <v>200</v>
      </c>
      <c r="F98" s="66"/>
      <c r="G98" s="66"/>
      <c r="H98" s="66"/>
      <c r="I98" s="66"/>
      <c r="J98" s="66"/>
      <c r="K98" s="66"/>
      <c r="L98" s="66"/>
      <c r="M98" s="66"/>
      <c r="N98" s="66"/>
      <c r="O98" s="66">
        <v>200</v>
      </c>
      <c r="P98" s="66"/>
    </row>
    <row r="99" spans="1:16" ht="55.5" customHeight="1">
      <c r="A99" s="66"/>
      <c r="B99" s="66" t="s">
        <v>96</v>
      </c>
      <c r="C99" s="66" t="s">
        <v>91</v>
      </c>
      <c r="D99" s="66"/>
      <c r="E99" s="68">
        <v>20</v>
      </c>
      <c r="F99" s="68"/>
      <c r="G99" s="68"/>
      <c r="H99" s="68"/>
      <c r="I99" s="68"/>
      <c r="J99" s="68"/>
      <c r="K99" s="68"/>
      <c r="L99" s="68"/>
      <c r="M99" s="68"/>
      <c r="N99" s="68"/>
      <c r="O99" s="68"/>
      <c r="P99" s="68">
        <v>20</v>
      </c>
    </row>
    <row r="100" spans="1:16" ht="57" customHeight="1">
      <c r="A100" s="66"/>
      <c r="B100" s="66" t="s">
        <v>277</v>
      </c>
      <c r="C100" s="66" t="s">
        <v>90</v>
      </c>
      <c r="D100" s="66"/>
      <c r="E100" s="66">
        <v>140</v>
      </c>
      <c r="F100" s="66">
        <v>140</v>
      </c>
      <c r="G100" s="66"/>
      <c r="H100" s="66"/>
      <c r="I100" s="66"/>
      <c r="J100" s="66"/>
      <c r="K100" s="66"/>
      <c r="L100" s="66"/>
      <c r="M100" s="66"/>
      <c r="N100" s="66"/>
      <c r="O100" s="66"/>
      <c r="P100" s="66"/>
    </row>
    <row r="101" spans="1:16" ht="30" customHeight="1">
      <c r="A101" s="66"/>
      <c r="B101" s="66" t="s">
        <v>215</v>
      </c>
      <c r="C101" s="66" t="s">
        <v>216</v>
      </c>
      <c r="D101" s="66"/>
      <c r="E101" s="68">
        <v>200</v>
      </c>
      <c r="F101" s="68"/>
      <c r="G101" s="68"/>
      <c r="H101" s="68"/>
      <c r="I101" s="68"/>
      <c r="J101" s="68"/>
      <c r="K101" s="68"/>
      <c r="L101" s="68"/>
      <c r="M101" s="68">
        <v>200</v>
      </c>
      <c r="N101" s="68"/>
      <c r="O101" s="68"/>
      <c r="P101" s="68"/>
    </row>
    <row r="102" spans="1:16" s="61" customFormat="1" ht="29.25" customHeight="1">
      <c r="A102" s="66"/>
      <c r="B102" s="66" t="s">
        <v>234</v>
      </c>
      <c r="C102" s="66" t="s">
        <v>224</v>
      </c>
      <c r="D102" s="66"/>
      <c r="E102" s="68">
        <v>1000</v>
      </c>
      <c r="F102" s="68">
        <v>1000</v>
      </c>
      <c r="G102" s="68"/>
      <c r="H102" s="68"/>
      <c r="I102" s="68"/>
      <c r="J102" s="68"/>
      <c r="K102" s="68"/>
      <c r="L102" s="68"/>
      <c r="M102" s="68"/>
      <c r="N102" s="68"/>
      <c r="O102" s="68"/>
      <c r="P102" s="68"/>
    </row>
    <row r="103" spans="1:16" ht="18" customHeight="1">
      <c r="A103" s="69">
        <v>13</v>
      </c>
      <c r="B103" s="67" t="s">
        <v>70</v>
      </c>
      <c r="C103" s="67"/>
      <c r="D103" s="67"/>
      <c r="E103" s="67">
        <f>SUM(E104:E107)</f>
        <v>2700</v>
      </c>
      <c r="F103" s="67">
        <f aca="true" t="shared" si="14" ref="F103:P103">SUM(F104:F107)</f>
        <v>2000</v>
      </c>
      <c r="G103" s="67">
        <f t="shared" si="14"/>
        <v>0</v>
      </c>
      <c r="H103" s="67">
        <f t="shared" si="14"/>
        <v>0</v>
      </c>
      <c r="I103" s="67">
        <f t="shared" si="14"/>
        <v>0</v>
      </c>
      <c r="J103" s="67">
        <f t="shared" si="14"/>
        <v>0</v>
      </c>
      <c r="K103" s="67">
        <f t="shared" si="14"/>
        <v>0</v>
      </c>
      <c r="L103" s="67">
        <f t="shared" si="14"/>
        <v>0</v>
      </c>
      <c r="M103" s="67">
        <f t="shared" si="14"/>
        <v>500</v>
      </c>
      <c r="N103" s="67">
        <f t="shared" si="14"/>
        <v>0</v>
      </c>
      <c r="O103" s="67">
        <f t="shared" si="14"/>
        <v>0</v>
      </c>
      <c r="P103" s="67">
        <f t="shared" si="14"/>
        <v>200</v>
      </c>
    </row>
    <row r="104" spans="1:16" ht="33" customHeight="1">
      <c r="A104" s="66"/>
      <c r="B104" s="66" t="s">
        <v>71</v>
      </c>
      <c r="C104" s="66" t="s">
        <v>244</v>
      </c>
      <c r="D104" s="66"/>
      <c r="E104" s="66">
        <v>500</v>
      </c>
      <c r="F104" s="66"/>
      <c r="G104" s="66"/>
      <c r="H104" s="66"/>
      <c r="I104" s="66"/>
      <c r="J104" s="66"/>
      <c r="K104" s="66"/>
      <c r="L104" s="66"/>
      <c r="M104" s="66">
        <v>500</v>
      </c>
      <c r="N104" s="66"/>
      <c r="O104" s="66"/>
      <c r="P104" s="66"/>
    </row>
    <row r="105" spans="1:16" ht="33" customHeight="1">
      <c r="A105" s="66"/>
      <c r="B105" s="66" t="s">
        <v>257</v>
      </c>
      <c r="C105" s="66" t="s">
        <v>254</v>
      </c>
      <c r="D105" s="66"/>
      <c r="E105" s="66">
        <v>200</v>
      </c>
      <c r="F105" s="66"/>
      <c r="G105" s="66"/>
      <c r="H105" s="66"/>
      <c r="I105" s="66"/>
      <c r="J105" s="66"/>
      <c r="K105" s="66"/>
      <c r="L105" s="66"/>
      <c r="M105" s="66"/>
      <c r="N105" s="66"/>
      <c r="O105" s="66"/>
      <c r="P105" s="66">
        <v>200</v>
      </c>
    </row>
    <row r="106" spans="1:16" ht="33.75" customHeight="1">
      <c r="A106" s="66"/>
      <c r="B106" s="66" t="s">
        <v>100</v>
      </c>
      <c r="C106" s="66" t="s">
        <v>90</v>
      </c>
      <c r="D106" s="66"/>
      <c r="E106" s="68">
        <v>2000</v>
      </c>
      <c r="F106" s="68">
        <v>2000</v>
      </c>
      <c r="G106" s="68"/>
      <c r="H106" s="68"/>
      <c r="I106" s="68"/>
      <c r="J106" s="68"/>
      <c r="K106" s="68"/>
      <c r="L106" s="68"/>
      <c r="M106" s="68"/>
      <c r="N106" s="68"/>
      <c r="O106" s="68"/>
      <c r="P106" s="68"/>
    </row>
    <row r="107" spans="1:16" s="61" customFormat="1" ht="29.25" customHeight="1">
      <c r="A107" s="66"/>
      <c r="B107" s="66" t="s">
        <v>157</v>
      </c>
      <c r="C107" s="66" t="s">
        <v>84</v>
      </c>
      <c r="D107" s="66"/>
      <c r="E107" s="68"/>
      <c r="F107" s="68"/>
      <c r="G107" s="68"/>
      <c r="H107" s="68"/>
      <c r="I107" s="68"/>
      <c r="J107" s="68"/>
      <c r="K107" s="68"/>
      <c r="L107" s="68"/>
      <c r="M107" s="68"/>
      <c r="N107" s="68"/>
      <c r="O107" s="68"/>
      <c r="P107" s="68"/>
    </row>
    <row r="108" spans="1:16" ht="18" customHeight="1">
      <c r="A108" s="69">
        <v>14</v>
      </c>
      <c r="B108" s="67" t="s">
        <v>133</v>
      </c>
      <c r="C108" s="69"/>
      <c r="D108" s="67"/>
      <c r="E108" s="67">
        <f aca="true" t="shared" si="15" ref="E108:P108">SUM(E109:E114)</f>
        <v>2530</v>
      </c>
      <c r="F108" s="67">
        <f t="shared" si="15"/>
        <v>1700</v>
      </c>
      <c r="G108" s="67">
        <f t="shared" si="15"/>
        <v>0</v>
      </c>
      <c r="H108" s="67">
        <f t="shared" si="15"/>
        <v>0</v>
      </c>
      <c r="I108" s="67">
        <f t="shared" si="15"/>
        <v>0</v>
      </c>
      <c r="J108" s="67">
        <f t="shared" si="15"/>
        <v>330</v>
      </c>
      <c r="K108" s="67">
        <f t="shared" si="15"/>
        <v>0</v>
      </c>
      <c r="L108" s="67">
        <f t="shared" si="15"/>
        <v>0</v>
      </c>
      <c r="M108" s="67">
        <f t="shared" si="15"/>
        <v>500</v>
      </c>
      <c r="N108" s="67">
        <f t="shared" si="15"/>
        <v>0</v>
      </c>
      <c r="O108" s="67">
        <f t="shared" si="15"/>
        <v>0</v>
      </c>
      <c r="P108" s="67">
        <f t="shared" si="15"/>
        <v>0</v>
      </c>
    </row>
    <row r="109" spans="1:16" s="61" customFormat="1" ht="28.5" customHeight="1">
      <c r="A109" s="66"/>
      <c r="B109" s="68" t="s">
        <v>230</v>
      </c>
      <c r="C109" s="66" t="s">
        <v>224</v>
      </c>
      <c r="D109" s="68"/>
      <c r="E109" s="68">
        <v>500</v>
      </c>
      <c r="F109" s="68">
        <v>500</v>
      </c>
      <c r="G109" s="68"/>
      <c r="H109" s="68"/>
      <c r="I109" s="68"/>
      <c r="J109" s="68"/>
      <c r="K109" s="68"/>
      <c r="L109" s="68"/>
      <c r="M109" s="68"/>
      <c r="N109" s="68"/>
      <c r="O109" s="68"/>
      <c r="P109" s="68"/>
    </row>
    <row r="110" spans="1:16" s="61" customFormat="1" ht="31.5" customHeight="1">
      <c r="A110" s="66"/>
      <c r="B110" s="73" t="s">
        <v>241</v>
      </c>
      <c r="C110" s="66" t="s">
        <v>48</v>
      </c>
      <c r="D110" s="68"/>
      <c r="E110" s="68">
        <v>1200</v>
      </c>
      <c r="F110" s="68">
        <v>1200</v>
      </c>
      <c r="G110" s="68"/>
      <c r="H110" s="68"/>
      <c r="I110" s="68"/>
      <c r="J110" s="68"/>
      <c r="K110" s="68"/>
      <c r="L110" s="68"/>
      <c r="M110" s="68"/>
      <c r="N110" s="68"/>
      <c r="O110" s="68"/>
      <c r="P110" s="68"/>
    </row>
    <row r="111" spans="1:16" s="61" customFormat="1" ht="30" customHeight="1">
      <c r="A111" s="66"/>
      <c r="B111" s="66" t="s">
        <v>258</v>
      </c>
      <c r="C111" s="66" t="s">
        <v>244</v>
      </c>
      <c r="D111" s="66"/>
      <c r="E111" s="66">
        <v>30</v>
      </c>
      <c r="F111" s="66"/>
      <c r="G111" s="66"/>
      <c r="H111" s="66"/>
      <c r="I111" s="66"/>
      <c r="J111" s="66">
        <v>30</v>
      </c>
      <c r="K111" s="66"/>
      <c r="L111" s="66"/>
      <c r="M111" s="66"/>
      <c r="N111" s="66"/>
      <c r="O111" s="66"/>
      <c r="P111" s="66"/>
    </row>
    <row r="112" spans="1:16" s="61" customFormat="1" ht="28.5" customHeight="1">
      <c r="A112" s="66"/>
      <c r="B112" s="66" t="s">
        <v>259</v>
      </c>
      <c r="C112" s="66" t="s">
        <v>244</v>
      </c>
      <c r="D112" s="66"/>
      <c r="E112" s="66">
        <v>500</v>
      </c>
      <c r="F112" s="66"/>
      <c r="G112" s="66"/>
      <c r="H112" s="66"/>
      <c r="I112" s="66"/>
      <c r="J112" s="66"/>
      <c r="K112" s="66"/>
      <c r="L112" s="66"/>
      <c r="M112" s="66">
        <v>500</v>
      </c>
      <c r="N112" s="66"/>
      <c r="O112" s="66"/>
      <c r="P112" s="66"/>
    </row>
    <row r="113" spans="1:16" s="61" customFormat="1" ht="31.5" customHeight="1">
      <c r="A113" s="66"/>
      <c r="B113" s="66" t="s">
        <v>260</v>
      </c>
      <c r="C113" s="66" t="s">
        <v>244</v>
      </c>
      <c r="D113" s="66"/>
      <c r="E113" s="66">
        <v>300</v>
      </c>
      <c r="F113" s="66"/>
      <c r="G113" s="66"/>
      <c r="H113" s="66"/>
      <c r="I113" s="66"/>
      <c r="J113" s="66">
        <v>300</v>
      </c>
      <c r="K113" s="66"/>
      <c r="L113" s="66"/>
      <c r="M113" s="66"/>
      <c r="N113" s="66"/>
      <c r="O113" s="66"/>
      <c r="P113" s="66"/>
    </row>
    <row r="114" spans="1:16" s="61" customFormat="1" ht="18" customHeight="1">
      <c r="A114" s="66"/>
      <c r="B114" s="73"/>
      <c r="C114" s="66"/>
      <c r="D114" s="68"/>
      <c r="E114" s="68"/>
      <c r="F114" s="68"/>
      <c r="G114" s="68"/>
      <c r="H114" s="68"/>
      <c r="I114" s="68"/>
      <c r="J114" s="68"/>
      <c r="K114" s="68"/>
      <c r="L114" s="68"/>
      <c r="M114" s="68"/>
      <c r="N114" s="68"/>
      <c r="O114" s="68"/>
      <c r="P114" s="68"/>
    </row>
    <row r="115" spans="1:16" ht="18" customHeight="1">
      <c r="A115" s="69">
        <v>15</v>
      </c>
      <c r="B115" s="67" t="s">
        <v>72</v>
      </c>
      <c r="C115" s="67"/>
      <c r="D115" s="67"/>
      <c r="E115" s="67">
        <f aca="true" t="shared" si="16" ref="E115:P115">SUM(E116:E118)</f>
        <v>1900</v>
      </c>
      <c r="F115" s="67">
        <f t="shared" si="16"/>
        <v>0</v>
      </c>
      <c r="G115" s="67">
        <f t="shared" si="16"/>
        <v>0</v>
      </c>
      <c r="H115" s="67">
        <f t="shared" si="16"/>
        <v>0</v>
      </c>
      <c r="I115" s="67">
        <f t="shared" si="16"/>
        <v>1500</v>
      </c>
      <c r="J115" s="67">
        <f t="shared" si="16"/>
        <v>300</v>
      </c>
      <c r="K115" s="67">
        <f t="shared" si="16"/>
        <v>0</v>
      </c>
      <c r="L115" s="67">
        <f t="shared" si="16"/>
        <v>0</v>
      </c>
      <c r="M115" s="67">
        <f t="shared" si="16"/>
        <v>0</v>
      </c>
      <c r="N115" s="67">
        <f t="shared" si="16"/>
        <v>0</v>
      </c>
      <c r="O115" s="67">
        <f t="shared" si="16"/>
        <v>0</v>
      </c>
      <c r="P115" s="67">
        <f t="shared" si="16"/>
        <v>100</v>
      </c>
    </row>
    <row r="116" spans="1:16" ht="31.5" customHeight="1">
      <c r="A116" s="66"/>
      <c r="B116" s="68" t="s">
        <v>301</v>
      </c>
      <c r="C116" s="68" t="s">
        <v>206</v>
      </c>
      <c r="D116" s="68"/>
      <c r="E116" s="68">
        <v>100</v>
      </c>
      <c r="F116" s="68"/>
      <c r="G116" s="68"/>
      <c r="H116" s="68"/>
      <c r="I116" s="68"/>
      <c r="J116" s="68"/>
      <c r="K116" s="68"/>
      <c r="L116" s="68"/>
      <c r="M116" s="68"/>
      <c r="N116" s="68"/>
      <c r="O116" s="68"/>
      <c r="P116" s="68">
        <v>100</v>
      </c>
    </row>
    <row r="117" spans="1:16" s="61" customFormat="1" ht="33" customHeight="1">
      <c r="A117" s="66"/>
      <c r="B117" s="68" t="s">
        <v>166</v>
      </c>
      <c r="C117" s="68" t="s">
        <v>34</v>
      </c>
      <c r="D117" s="68"/>
      <c r="E117" s="68">
        <v>1500</v>
      </c>
      <c r="F117" s="68"/>
      <c r="G117" s="68"/>
      <c r="H117" s="68"/>
      <c r="I117" s="68">
        <v>1500</v>
      </c>
      <c r="J117" s="68"/>
      <c r="K117" s="68"/>
      <c r="L117" s="68"/>
      <c r="M117" s="68"/>
      <c r="N117" s="68"/>
      <c r="O117" s="68"/>
      <c r="P117" s="68"/>
    </row>
    <row r="118" spans="1:16" s="61" customFormat="1" ht="34.5" customHeight="1">
      <c r="A118" s="66"/>
      <c r="B118" s="66" t="s">
        <v>261</v>
      </c>
      <c r="C118" s="66" t="s">
        <v>244</v>
      </c>
      <c r="D118" s="66"/>
      <c r="E118" s="66">
        <v>300</v>
      </c>
      <c r="F118" s="66"/>
      <c r="G118" s="66"/>
      <c r="H118" s="66"/>
      <c r="I118" s="66"/>
      <c r="J118" s="66">
        <v>300</v>
      </c>
      <c r="K118" s="66"/>
      <c r="L118" s="68"/>
      <c r="M118" s="68"/>
      <c r="N118" s="68"/>
      <c r="O118" s="68"/>
      <c r="P118" s="68"/>
    </row>
    <row r="119" spans="1:16" ht="22.5" customHeight="1">
      <c r="A119" s="69">
        <v>16</v>
      </c>
      <c r="B119" s="67" t="s">
        <v>139</v>
      </c>
      <c r="C119" s="67"/>
      <c r="D119" s="67"/>
      <c r="E119" s="67">
        <v>0</v>
      </c>
      <c r="F119" s="67">
        <v>0</v>
      </c>
      <c r="G119" s="67">
        <v>0</v>
      </c>
      <c r="H119" s="67">
        <v>0</v>
      </c>
      <c r="I119" s="67">
        <v>0</v>
      </c>
      <c r="J119" s="67">
        <v>0</v>
      </c>
      <c r="K119" s="67">
        <v>0</v>
      </c>
      <c r="L119" s="67">
        <v>0</v>
      </c>
      <c r="M119" s="67">
        <v>0</v>
      </c>
      <c r="N119" s="67">
        <v>0</v>
      </c>
      <c r="O119" s="67">
        <v>0</v>
      </c>
      <c r="P119" s="67">
        <v>0</v>
      </c>
    </row>
    <row r="120" spans="1:16" ht="18" customHeight="1">
      <c r="A120" s="69">
        <v>17</v>
      </c>
      <c r="B120" s="69" t="s">
        <v>236</v>
      </c>
      <c r="C120" s="66"/>
      <c r="D120" s="68"/>
      <c r="E120" s="67">
        <f>SUM(E121)</f>
        <v>500</v>
      </c>
      <c r="F120" s="67">
        <f aca="true" t="shared" si="17" ref="F120:P120">SUM(F121)</f>
        <v>500</v>
      </c>
      <c r="G120" s="67">
        <f t="shared" si="17"/>
        <v>0</v>
      </c>
      <c r="H120" s="67">
        <f t="shared" si="17"/>
        <v>0</v>
      </c>
      <c r="I120" s="67">
        <f t="shared" si="17"/>
        <v>0</v>
      </c>
      <c r="J120" s="67">
        <f t="shared" si="17"/>
        <v>0</v>
      </c>
      <c r="K120" s="67">
        <f t="shared" si="17"/>
        <v>0</v>
      </c>
      <c r="L120" s="67">
        <f t="shared" si="17"/>
        <v>0</v>
      </c>
      <c r="M120" s="67">
        <f t="shared" si="17"/>
        <v>0</v>
      </c>
      <c r="N120" s="67">
        <f t="shared" si="17"/>
        <v>0</v>
      </c>
      <c r="O120" s="67">
        <f t="shared" si="17"/>
        <v>0</v>
      </c>
      <c r="P120" s="67">
        <f t="shared" si="17"/>
        <v>0</v>
      </c>
    </row>
    <row r="121" spans="1:16" s="65" customFormat="1" ht="36.75" customHeight="1">
      <c r="A121" s="66"/>
      <c r="B121" s="66" t="s">
        <v>237</v>
      </c>
      <c r="C121" s="66" t="s">
        <v>224</v>
      </c>
      <c r="D121" s="68"/>
      <c r="E121" s="68">
        <v>500</v>
      </c>
      <c r="F121" s="68">
        <v>500</v>
      </c>
      <c r="G121" s="68"/>
      <c r="H121" s="68"/>
      <c r="I121" s="68"/>
      <c r="J121" s="68"/>
      <c r="K121" s="68"/>
      <c r="L121" s="68"/>
      <c r="M121" s="68"/>
      <c r="N121" s="68"/>
      <c r="O121" s="68"/>
      <c r="P121" s="68"/>
    </row>
    <row r="122" spans="1:16" ht="18" customHeight="1">
      <c r="A122" s="69">
        <v>18</v>
      </c>
      <c r="B122" s="69" t="s">
        <v>54</v>
      </c>
      <c r="C122" s="74"/>
      <c r="D122" s="74"/>
      <c r="E122" s="67">
        <f aca="true" t="shared" si="18" ref="E122:P122">SUM(E123:E123)</f>
        <v>150</v>
      </c>
      <c r="F122" s="67">
        <f t="shared" si="18"/>
        <v>0</v>
      </c>
      <c r="G122" s="67">
        <f t="shared" si="18"/>
        <v>0</v>
      </c>
      <c r="H122" s="67">
        <f t="shared" si="18"/>
        <v>0</v>
      </c>
      <c r="I122" s="67">
        <f t="shared" si="18"/>
        <v>0</v>
      </c>
      <c r="J122" s="67">
        <f t="shared" si="18"/>
        <v>0</v>
      </c>
      <c r="K122" s="67">
        <f t="shared" si="18"/>
        <v>0</v>
      </c>
      <c r="L122" s="67">
        <f t="shared" si="18"/>
        <v>0</v>
      </c>
      <c r="M122" s="67">
        <f t="shared" si="18"/>
        <v>0</v>
      </c>
      <c r="N122" s="67">
        <f t="shared" si="18"/>
        <v>0</v>
      </c>
      <c r="O122" s="67">
        <f t="shared" si="18"/>
        <v>0</v>
      </c>
      <c r="P122" s="67">
        <f t="shared" si="18"/>
        <v>150</v>
      </c>
    </row>
    <row r="123" spans="1:16" s="61" customFormat="1" ht="39" customHeight="1">
      <c r="A123" s="66"/>
      <c r="B123" s="66" t="s">
        <v>129</v>
      </c>
      <c r="C123" s="66" t="s">
        <v>82</v>
      </c>
      <c r="D123" s="68"/>
      <c r="E123" s="11">
        <v>150</v>
      </c>
      <c r="F123" s="77"/>
      <c r="G123" s="77"/>
      <c r="H123" s="77"/>
      <c r="I123" s="11"/>
      <c r="J123" s="11"/>
      <c r="K123" s="11"/>
      <c r="L123" s="11"/>
      <c r="M123" s="11"/>
      <c r="N123" s="11"/>
      <c r="O123" s="11"/>
      <c r="P123" s="11">
        <v>150</v>
      </c>
    </row>
    <row r="124" spans="1:16" ht="18" customHeight="1">
      <c r="A124" s="69">
        <v>19</v>
      </c>
      <c r="B124" s="67" t="s">
        <v>136</v>
      </c>
      <c r="C124" s="69"/>
      <c r="D124" s="69"/>
      <c r="E124" s="68">
        <f>SUM(E125)</f>
        <v>340</v>
      </c>
      <c r="F124" s="68">
        <f aca="true" t="shared" si="19" ref="F124:P124">SUM(F125)</f>
        <v>0</v>
      </c>
      <c r="G124" s="68">
        <f t="shared" si="19"/>
        <v>0</v>
      </c>
      <c r="H124" s="68">
        <f t="shared" si="19"/>
        <v>0</v>
      </c>
      <c r="I124" s="68">
        <f t="shared" si="19"/>
        <v>0</v>
      </c>
      <c r="J124" s="68">
        <f t="shared" si="19"/>
        <v>0</v>
      </c>
      <c r="K124" s="68">
        <f t="shared" si="19"/>
        <v>0</v>
      </c>
      <c r="L124" s="68">
        <f t="shared" si="19"/>
        <v>0</v>
      </c>
      <c r="M124" s="68">
        <f t="shared" si="19"/>
        <v>0</v>
      </c>
      <c r="N124" s="68">
        <f t="shared" si="19"/>
        <v>0</v>
      </c>
      <c r="O124" s="68">
        <f t="shared" si="19"/>
        <v>0</v>
      </c>
      <c r="P124" s="68">
        <f t="shared" si="19"/>
        <v>340</v>
      </c>
    </row>
    <row r="125" spans="1:16" s="61" customFormat="1" ht="38.25" customHeight="1">
      <c r="A125" s="66"/>
      <c r="B125" s="66" t="s">
        <v>135</v>
      </c>
      <c r="C125" s="66" t="s">
        <v>82</v>
      </c>
      <c r="D125" s="68"/>
      <c r="E125" s="11">
        <v>340</v>
      </c>
      <c r="F125" s="77"/>
      <c r="G125" s="77"/>
      <c r="H125" s="77"/>
      <c r="I125" s="11"/>
      <c r="J125" s="11"/>
      <c r="K125" s="11"/>
      <c r="L125" s="11"/>
      <c r="M125" s="11"/>
      <c r="N125" s="11"/>
      <c r="O125" s="11"/>
      <c r="P125" s="11">
        <v>340</v>
      </c>
    </row>
    <row r="126" spans="1:16" ht="18" customHeight="1">
      <c r="A126" s="69">
        <v>20</v>
      </c>
      <c r="B126" s="67" t="s">
        <v>137</v>
      </c>
      <c r="C126" s="69"/>
      <c r="D126" s="69"/>
      <c r="E126" s="67">
        <f>SUM(E127:E128)</f>
        <v>540</v>
      </c>
      <c r="F126" s="67">
        <f aca="true" t="shared" si="20" ref="F126:P126">SUM(F127:F128)</f>
        <v>0</v>
      </c>
      <c r="G126" s="67">
        <f t="shared" si="20"/>
        <v>300</v>
      </c>
      <c r="H126" s="67">
        <f t="shared" si="20"/>
        <v>0</v>
      </c>
      <c r="I126" s="67">
        <f t="shared" si="20"/>
        <v>0</v>
      </c>
      <c r="J126" s="67">
        <f t="shared" si="20"/>
        <v>0</v>
      </c>
      <c r="K126" s="67">
        <f t="shared" si="20"/>
        <v>0</v>
      </c>
      <c r="L126" s="67">
        <f t="shared" si="20"/>
        <v>0</v>
      </c>
      <c r="M126" s="67">
        <f t="shared" si="20"/>
        <v>0</v>
      </c>
      <c r="N126" s="67">
        <f t="shared" si="20"/>
        <v>0</v>
      </c>
      <c r="O126" s="67">
        <f t="shared" si="20"/>
        <v>0</v>
      </c>
      <c r="P126" s="67">
        <f t="shared" si="20"/>
        <v>240</v>
      </c>
    </row>
    <row r="127" spans="1:16" s="61" customFormat="1" ht="35.25" customHeight="1">
      <c r="A127" s="66"/>
      <c r="B127" s="66" t="s">
        <v>135</v>
      </c>
      <c r="C127" s="66" t="s">
        <v>82</v>
      </c>
      <c r="D127" s="68"/>
      <c r="E127" s="11">
        <v>240</v>
      </c>
      <c r="F127" s="77"/>
      <c r="G127" s="77"/>
      <c r="H127" s="77"/>
      <c r="I127" s="11"/>
      <c r="J127" s="11"/>
      <c r="K127" s="11"/>
      <c r="L127" s="11"/>
      <c r="M127" s="11"/>
      <c r="N127" s="11"/>
      <c r="O127" s="11"/>
      <c r="P127" s="11">
        <v>240</v>
      </c>
    </row>
    <row r="128" spans="1:16" s="61" customFormat="1" ht="28.5" customHeight="1">
      <c r="A128" s="66"/>
      <c r="B128" s="66" t="s">
        <v>262</v>
      </c>
      <c r="C128" s="66" t="s">
        <v>249</v>
      </c>
      <c r="D128" s="66"/>
      <c r="E128" s="66">
        <v>300</v>
      </c>
      <c r="F128" s="66"/>
      <c r="G128" s="66">
        <v>300</v>
      </c>
      <c r="H128" s="67"/>
      <c r="I128" s="67"/>
      <c r="J128" s="67"/>
      <c r="K128" s="67"/>
      <c r="L128" s="67"/>
      <c r="M128" s="67"/>
      <c r="N128" s="67"/>
      <c r="O128" s="67"/>
      <c r="P128" s="67"/>
    </row>
    <row r="129" spans="1:16" s="61" customFormat="1" ht="18" customHeight="1">
      <c r="A129" s="69">
        <v>21</v>
      </c>
      <c r="B129" s="67" t="s">
        <v>138</v>
      </c>
      <c r="C129" s="69"/>
      <c r="D129" s="69"/>
      <c r="E129" s="67">
        <f>SUM(E130:E131)</f>
        <v>980</v>
      </c>
      <c r="F129" s="67">
        <f aca="true" t="shared" si="21" ref="F129:P129">SUM(F130:F131)</f>
        <v>0</v>
      </c>
      <c r="G129" s="67">
        <f t="shared" si="21"/>
        <v>0</v>
      </c>
      <c r="H129" s="67">
        <f t="shared" si="21"/>
        <v>0</v>
      </c>
      <c r="I129" s="67">
        <f t="shared" si="21"/>
        <v>0</v>
      </c>
      <c r="J129" s="67">
        <f t="shared" si="21"/>
        <v>0</v>
      </c>
      <c r="K129" s="67">
        <f t="shared" si="21"/>
        <v>0</v>
      </c>
      <c r="L129" s="67">
        <f t="shared" si="21"/>
        <v>0</v>
      </c>
      <c r="M129" s="67">
        <f t="shared" si="21"/>
        <v>0</v>
      </c>
      <c r="N129" s="67">
        <f t="shared" si="21"/>
        <v>0</v>
      </c>
      <c r="O129" s="67">
        <f t="shared" si="21"/>
        <v>0</v>
      </c>
      <c r="P129" s="67">
        <f t="shared" si="21"/>
        <v>980</v>
      </c>
    </row>
    <row r="130" spans="1:16" ht="35.25" customHeight="1">
      <c r="A130" s="66"/>
      <c r="B130" s="68" t="s">
        <v>217</v>
      </c>
      <c r="C130" s="66" t="s">
        <v>218</v>
      </c>
      <c r="D130" s="69"/>
      <c r="E130" s="68">
        <v>300</v>
      </c>
      <c r="F130" s="68"/>
      <c r="G130" s="68"/>
      <c r="H130" s="68"/>
      <c r="I130" s="68"/>
      <c r="J130" s="68"/>
      <c r="K130" s="68"/>
      <c r="L130" s="68"/>
      <c r="M130" s="68"/>
      <c r="N130" s="68"/>
      <c r="O130" s="68"/>
      <c r="P130" s="68">
        <v>300</v>
      </c>
    </row>
    <row r="131" spans="1:16" s="61" customFormat="1" ht="36" customHeight="1">
      <c r="A131" s="66"/>
      <c r="B131" s="66" t="s">
        <v>135</v>
      </c>
      <c r="C131" s="66" t="s">
        <v>82</v>
      </c>
      <c r="D131" s="68"/>
      <c r="E131" s="11">
        <v>680</v>
      </c>
      <c r="F131" s="77"/>
      <c r="G131" s="77"/>
      <c r="H131" s="77"/>
      <c r="I131" s="11"/>
      <c r="J131" s="11"/>
      <c r="K131" s="11"/>
      <c r="L131" s="11"/>
      <c r="M131" s="11"/>
      <c r="N131" s="11"/>
      <c r="O131" s="11"/>
      <c r="P131" s="11">
        <v>680</v>
      </c>
    </row>
    <row r="132" spans="1:16" ht="18" customHeight="1">
      <c r="A132" s="69">
        <v>22</v>
      </c>
      <c r="B132" s="67" t="s">
        <v>108</v>
      </c>
      <c r="C132" s="69"/>
      <c r="D132" s="69"/>
      <c r="E132" s="67">
        <f>SUM(E133:E138)</f>
        <v>5220</v>
      </c>
      <c r="F132" s="67">
        <f aca="true" t="shared" si="22" ref="F132:P132">SUM(F133:F138)</f>
        <v>400</v>
      </c>
      <c r="G132" s="67">
        <f t="shared" si="22"/>
        <v>500</v>
      </c>
      <c r="H132" s="67">
        <f t="shared" si="22"/>
        <v>0</v>
      </c>
      <c r="I132" s="67">
        <f t="shared" si="22"/>
        <v>4000</v>
      </c>
      <c r="J132" s="67">
        <f t="shared" si="22"/>
        <v>0</v>
      </c>
      <c r="K132" s="67">
        <f t="shared" si="22"/>
        <v>0</v>
      </c>
      <c r="L132" s="67">
        <f t="shared" si="22"/>
        <v>0</v>
      </c>
      <c r="M132" s="67">
        <f t="shared" si="22"/>
        <v>0</v>
      </c>
      <c r="N132" s="67">
        <f t="shared" si="22"/>
        <v>0</v>
      </c>
      <c r="O132" s="67">
        <f t="shared" si="22"/>
        <v>0</v>
      </c>
      <c r="P132" s="67">
        <f t="shared" si="22"/>
        <v>320</v>
      </c>
    </row>
    <row r="133" spans="1:16" ht="27.75" customHeight="1">
      <c r="A133" s="66"/>
      <c r="B133" s="68" t="s">
        <v>109</v>
      </c>
      <c r="C133" s="66"/>
      <c r="D133" s="66"/>
      <c r="E133" s="67"/>
      <c r="F133" s="67"/>
      <c r="G133" s="67"/>
      <c r="H133" s="67"/>
      <c r="I133" s="67"/>
      <c r="J133" s="67"/>
      <c r="K133" s="67"/>
      <c r="L133" s="67"/>
      <c r="M133" s="67"/>
      <c r="N133" s="67"/>
      <c r="O133" s="67"/>
      <c r="P133" s="67"/>
    </row>
    <row r="134" spans="1:16" ht="37.5" customHeight="1">
      <c r="A134" s="66"/>
      <c r="B134" s="68" t="s">
        <v>302</v>
      </c>
      <c r="C134" s="68" t="s">
        <v>82</v>
      </c>
      <c r="D134" s="68"/>
      <c r="E134" s="68">
        <v>270</v>
      </c>
      <c r="F134" s="68"/>
      <c r="G134" s="68"/>
      <c r="H134" s="68"/>
      <c r="I134" s="68"/>
      <c r="J134" s="68"/>
      <c r="K134" s="68"/>
      <c r="L134" s="68"/>
      <c r="M134" s="68"/>
      <c r="N134" s="68"/>
      <c r="O134" s="68"/>
      <c r="P134" s="68">
        <v>270</v>
      </c>
    </row>
    <row r="135" spans="1:16" ht="37.5" customHeight="1">
      <c r="A135" s="66"/>
      <c r="B135" s="68" t="s">
        <v>303</v>
      </c>
      <c r="C135" s="68" t="s">
        <v>206</v>
      </c>
      <c r="D135" s="68"/>
      <c r="E135" s="68">
        <v>50</v>
      </c>
      <c r="F135" s="68"/>
      <c r="G135" s="68"/>
      <c r="H135" s="68"/>
      <c r="I135" s="68"/>
      <c r="J135" s="68"/>
      <c r="K135" s="68"/>
      <c r="L135" s="68"/>
      <c r="M135" s="68"/>
      <c r="N135" s="68"/>
      <c r="O135" s="68"/>
      <c r="P135" s="68">
        <v>50</v>
      </c>
    </row>
    <row r="136" spans="1:16" s="64" customFormat="1" ht="32.25" customHeight="1">
      <c r="A136" s="66"/>
      <c r="B136" s="68" t="s">
        <v>235</v>
      </c>
      <c r="C136" s="66" t="s">
        <v>224</v>
      </c>
      <c r="D136" s="68"/>
      <c r="E136" s="68">
        <v>400</v>
      </c>
      <c r="F136" s="68">
        <v>400</v>
      </c>
      <c r="G136" s="68"/>
      <c r="H136" s="68"/>
      <c r="I136" s="68"/>
      <c r="J136" s="68"/>
      <c r="K136" s="68"/>
      <c r="L136" s="68"/>
      <c r="M136" s="68"/>
      <c r="N136" s="68"/>
      <c r="O136" s="68"/>
      <c r="P136" s="68"/>
    </row>
    <row r="137" spans="1:16" s="61" customFormat="1" ht="52.5" customHeight="1">
      <c r="A137" s="66"/>
      <c r="B137" s="68" t="s">
        <v>240</v>
      </c>
      <c r="C137" s="68" t="s">
        <v>34</v>
      </c>
      <c r="D137" s="68"/>
      <c r="E137" s="68">
        <v>4000</v>
      </c>
      <c r="F137" s="68"/>
      <c r="G137" s="68"/>
      <c r="H137" s="68"/>
      <c r="I137" s="68">
        <v>4000</v>
      </c>
      <c r="J137" s="68"/>
      <c r="K137" s="68"/>
      <c r="L137" s="68"/>
      <c r="M137" s="68"/>
      <c r="N137" s="68"/>
      <c r="O137" s="68"/>
      <c r="P137" s="68"/>
    </row>
    <row r="138" spans="1:16" s="61" customFormat="1" ht="34.5" customHeight="1">
      <c r="A138" s="66"/>
      <c r="B138" s="66" t="s">
        <v>263</v>
      </c>
      <c r="C138" s="66" t="s">
        <v>59</v>
      </c>
      <c r="D138" s="66"/>
      <c r="E138" s="66">
        <v>500</v>
      </c>
      <c r="F138" s="66"/>
      <c r="G138" s="66">
        <v>500</v>
      </c>
      <c r="H138" s="66"/>
      <c r="I138" s="66"/>
      <c r="J138" s="68"/>
      <c r="K138" s="68"/>
      <c r="L138" s="68"/>
      <c r="M138" s="68"/>
      <c r="N138" s="68"/>
      <c r="O138" s="68"/>
      <c r="P138" s="68"/>
    </row>
    <row r="139" spans="1:16" s="61" customFormat="1" ht="18" customHeight="1">
      <c r="A139" s="82"/>
      <c r="B139" s="83" t="s">
        <v>7</v>
      </c>
      <c r="C139" s="83"/>
      <c r="D139" s="83"/>
      <c r="E139" s="83">
        <f aca="true" t="shared" si="23" ref="E139:P139">SUM(E140:E201)</f>
        <v>15982.3</v>
      </c>
      <c r="F139" s="83">
        <f t="shared" si="23"/>
        <v>7446</v>
      </c>
      <c r="G139" s="83">
        <f t="shared" si="23"/>
        <v>1500</v>
      </c>
      <c r="H139" s="83">
        <f t="shared" si="23"/>
        <v>0</v>
      </c>
      <c r="I139" s="83">
        <f t="shared" si="23"/>
        <v>3111.3</v>
      </c>
      <c r="J139" s="83">
        <f t="shared" si="23"/>
        <v>800</v>
      </c>
      <c r="K139" s="83">
        <f t="shared" si="23"/>
        <v>775</v>
      </c>
      <c r="L139" s="83">
        <f t="shared" si="23"/>
        <v>0</v>
      </c>
      <c r="M139" s="83">
        <f t="shared" si="23"/>
        <v>1750</v>
      </c>
      <c r="N139" s="83">
        <f t="shared" si="23"/>
        <v>0</v>
      </c>
      <c r="O139" s="83">
        <f t="shared" si="23"/>
        <v>600</v>
      </c>
      <c r="P139" s="83">
        <f t="shared" si="23"/>
        <v>0</v>
      </c>
    </row>
    <row r="140" spans="1:16" ht="18" customHeight="1">
      <c r="A140" s="69">
        <v>1</v>
      </c>
      <c r="B140" s="67" t="s">
        <v>29</v>
      </c>
      <c r="C140" s="67"/>
      <c r="D140" s="67"/>
      <c r="E140" s="67"/>
      <c r="F140" s="67"/>
      <c r="G140" s="67"/>
      <c r="H140" s="67"/>
      <c r="I140" s="67"/>
      <c r="J140" s="67"/>
      <c r="K140" s="67"/>
      <c r="L140" s="67"/>
      <c r="M140" s="67"/>
      <c r="N140" s="67"/>
      <c r="O140" s="67"/>
      <c r="P140" s="67"/>
    </row>
    <row r="141" spans="1:16" s="64" customFormat="1" ht="29.25" customHeight="1">
      <c r="A141" s="66"/>
      <c r="B141" s="68" t="s">
        <v>187</v>
      </c>
      <c r="C141" s="68" t="s">
        <v>17</v>
      </c>
      <c r="D141" s="68" t="s">
        <v>13</v>
      </c>
      <c r="E141" s="11">
        <v>350</v>
      </c>
      <c r="F141" s="77"/>
      <c r="G141" s="77"/>
      <c r="H141" s="77"/>
      <c r="I141" s="11"/>
      <c r="J141" s="11"/>
      <c r="K141" s="11">
        <v>350</v>
      </c>
      <c r="L141" s="67"/>
      <c r="M141" s="67"/>
      <c r="N141" s="67"/>
      <c r="O141" s="67"/>
      <c r="P141" s="67"/>
    </row>
    <row r="142" spans="1:16" ht="18" customHeight="1">
      <c r="A142" s="69">
        <v>2</v>
      </c>
      <c r="B142" s="67" t="s">
        <v>30</v>
      </c>
      <c r="C142" s="69"/>
      <c r="D142" s="69"/>
      <c r="E142" s="68"/>
      <c r="F142" s="68"/>
      <c r="G142" s="68"/>
      <c r="H142" s="68"/>
      <c r="I142" s="70"/>
      <c r="J142" s="70"/>
      <c r="K142" s="70"/>
      <c r="L142" s="70"/>
      <c r="M142" s="70"/>
      <c r="N142" s="70"/>
      <c r="O142" s="70"/>
      <c r="P142" s="70"/>
    </row>
    <row r="143" spans="1:16" s="65" customFormat="1" ht="39" customHeight="1">
      <c r="A143" s="66"/>
      <c r="B143" s="68" t="s">
        <v>188</v>
      </c>
      <c r="C143" s="68" t="s">
        <v>17</v>
      </c>
      <c r="D143" s="68" t="s">
        <v>13</v>
      </c>
      <c r="E143" s="67"/>
      <c r="F143" s="67"/>
      <c r="G143" s="67"/>
      <c r="H143" s="67"/>
      <c r="I143" s="67"/>
      <c r="J143" s="67"/>
      <c r="K143" s="67"/>
      <c r="L143" s="67"/>
      <c r="M143" s="67"/>
      <c r="N143" s="67"/>
      <c r="O143" s="67"/>
      <c r="P143" s="67"/>
    </row>
    <row r="144" spans="1:16" ht="37.5" customHeight="1">
      <c r="A144" s="74"/>
      <c r="B144" s="68" t="s">
        <v>113</v>
      </c>
      <c r="C144" s="66" t="s">
        <v>90</v>
      </c>
      <c r="D144" s="69"/>
      <c r="E144" s="68">
        <v>300</v>
      </c>
      <c r="F144" s="68">
        <v>300</v>
      </c>
      <c r="G144" s="68"/>
      <c r="H144" s="68"/>
      <c r="I144" s="75"/>
      <c r="J144" s="75"/>
      <c r="K144" s="75"/>
      <c r="L144" s="75"/>
      <c r="M144" s="75"/>
      <c r="N144" s="75"/>
      <c r="O144" s="75"/>
      <c r="P144" s="75"/>
    </row>
    <row r="145" spans="1:16" ht="37.5" customHeight="1">
      <c r="A145" s="74"/>
      <c r="B145" s="78" t="s">
        <v>304</v>
      </c>
      <c r="C145" s="79" t="s">
        <v>86</v>
      </c>
      <c r="D145" s="79"/>
      <c r="E145" s="80">
        <v>700</v>
      </c>
      <c r="F145" s="80"/>
      <c r="G145" s="80"/>
      <c r="H145" s="80"/>
      <c r="I145" s="80"/>
      <c r="J145" s="80"/>
      <c r="K145" s="80"/>
      <c r="L145" s="80"/>
      <c r="M145" s="80">
        <v>700</v>
      </c>
      <c r="N145" s="80"/>
      <c r="O145" s="80"/>
      <c r="P145" s="80"/>
    </row>
    <row r="146" spans="1:16" ht="37.5" customHeight="1">
      <c r="A146" s="74"/>
      <c r="B146" s="81" t="s">
        <v>305</v>
      </c>
      <c r="C146" s="81" t="s">
        <v>306</v>
      </c>
      <c r="D146" s="81"/>
      <c r="E146" s="11">
        <v>200</v>
      </c>
      <c r="F146" s="77"/>
      <c r="G146" s="77">
        <v>200</v>
      </c>
      <c r="H146" s="77"/>
      <c r="I146" s="11"/>
      <c r="J146" s="11"/>
      <c r="K146" s="11"/>
      <c r="L146" s="11"/>
      <c r="M146" s="11"/>
      <c r="N146" s="11"/>
      <c r="O146" s="11"/>
      <c r="P146" s="11"/>
    </row>
    <row r="147" spans="1:16" s="64" customFormat="1" ht="18" customHeight="1">
      <c r="A147" s="74">
        <v>3</v>
      </c>
      <c r="B147" s="67" t="s">
        <v>114</v>
      </c>
      <c r="C147" s="68"/>
      <c r="D147" s="69"/>
      <c r="E147" s="68"/>
      <c r="F147" s="68"/>
      <c r="G147" s="68"/>
      <c r="H147" s="68"/>
      <c r="I147" s="68"/>
      <c r="J147" s="68"/>
      <c r="K147" s="68"/>
      <c r="L147" s="68"/>
      <c r="M147" s="68"/>
      <c r="N147" s="68"/>
      <c r="O147" s="68"/>
      <c r="P147" s="68"/>
    </row>
    <row r="148" spans="1:16" s="65" customFormat="1" ht="29.25" customHeight="1">
      <c r="A148" s="71"/>
      <c r="B148" s="68" t="s">
        <v>115</v>
      </c>
      <c r="C148" s="68" t="s">
        <v>90</v>
      </c>
      <c r="D148" s="66"/>
      <c r="E148" s="68">
        <v>300</v>
      </c>
      <c r="F148" s="68">
        <v>300</v>
      </c>
      <c r="G148" s="67"/>
      <c r="H148" s="67"/>
      <c r="I148" s="67"/>
      <c r="J148" s="67"/>
      <c r="K148" s="67"/>
      <c r="L148" s="67"/>
      <c r="M148" s="67"/>
      <c r="N148" s="67"/>
      <c r="O148" s="67"/>
      <c r="P148" s="67"/>
    </row>
    <row r="149" spans="1:16" s="65" customFormat="1" ht="18" customHeight="1">
      <c r="A149" s="74">
        <v>4</v>
      </c>
      <c r="B149" s="67" t="s">
        <v>116</v>
      </c>
      <c r="C149" s="68"/>
      <c r="D149" s="69"/>
      <c r="E149" s="68"/>
      <c r="F149" s="68"/>
      <c r="G149" s="68"/>
      <c r="H149" s="68"/>
      <c r="I149" s="70"/>
      <c r="J149" s="70"/>
      <c r="K149" s="70"/>
      <c r="L149" s="70"/>
      <c r="M149" s="70"/>
      <c r="N149" s="70"/>
      <c r="O149" s="70"/>
      <c r="P149" s="70"/>
    </row>
    <row r="150" spans="1:16" s="61" customFormat="1" ht="29.25" customHeight="1">
      <c r="A150" s="74"/>
      <c r="B150" s="68" t="s">
        <v>117</v>
      </c>
      <c r="C150" s="68" t="s">
        <v>90</v>
      </c>
      <c r="D150" s="69"/>
      <c r="E150" s="68">
        <v>1500</v>
      </c>
      <c r="F150" s="68">
        <v>1500</v>
      </c>
      <c r="G150" s="67"/>
      <c r="H150" s="67"/>
      <c r="I150" s="67"/>
      <c r="J150" s="67"/>
      <c r="K150" s="67"/>
      <c r="L150" s="67"/>
      <c r="M150" s="67"/>
      <c r="N150" s="67"/>
      <c r="O150" s="67"/>
      <c r="P150" s="67"/>
    </row>
    <row r="151" spans="1:16" ht="18" customHeight="1">
      <c r="A151" s="69">
        <v>5</v>
      </c>
      <c r="B151" s="67" t="s">
        <v>31</v>
      </c>
      <c r="C151" s="67"/>
      <c r="D151" s="67"/>
      <c r="E151" s="68"/>
      <c r="F151" s="68"/>
      <c r="G151" s="68"/>
      <c r="H151" s="68"/>
      <c r="I151" s="75"/>
      <c r="J151" s="75"/>
      <c r="K151" s="75"/>
      <c r="L151" s="75"/>
      <c r="M151" s="75"/>
      <c r="N151" s="75"/>
      <c r="O151" s="75"/>
      <c r="P151" s="75"/>
    </row>
    <row r="152" spans="1:16" s="61" customFormat="1" ht="36.75" customHeight="1">
      <c r="A152" s="66"/>
      <c r="B152" s="68" t="s">
        <v>307</v>
      </c>
      <c r="C152" s="68" t="s">
        <v>75</v>
      </c>
      <c r="D152" s="68"/>
      <c r="E152" s="68">
        <v>1000</v>
      </c>
      <c r="F152" s="68"/>
      <c r="G152" s="68"/>
      <c r="H152" s="68"/>
      <c r="I152" s="68"/>
      <c r="J152" s="68"/>
      <c r="K152" s="68"/>
      <c r="L152" s="68"/>
      <c r="M152" s="68">
        <v>1000</v>
      </c>
      <c r="N152" s="68"/>
      <c r="O152" s="68"/>
      <c r="P152" s="68"/>
    </row>
    <row r="153" spans="1:16" s="61" customFormat="1" ht="36.75" customHeight="1">
      <c r="A153" s="66"/>
      <c r="B153" s="68" t="s">
        <v>308</v>
      </c>
      <c r="C153" s="68" t="s">
        <v>144</v>
      </c>
      <c r="D153" s="68"/>
      <c r="E153" s="68">
        <v>50</v>
      </c>
      <c r="F153" s="68"/>
      <c r="G153" s="68"/>
      <c r="H153" s="68"/>
      <c r="I153" s="68"/>
      <c r="J153" s="68"/>
      <c r="K153" s="68"/>
      <c r="L153" s="68"/>
      <c r="M153" s="68">
        <v>50</v>
      </c>
      <c r="N153" s="68"/>
      <c r="O153" s="68"/>
      <c r="P153" s="68"/>
    </row>
    <row r="154" spans="1:16" ht="18" customHeight="1">
      <c r="A154" s="69">
        <v>6</v>
      </c>
      <c r="B154" s="67" t="s">
        <v>32</v>
      </c>
      <c r="C154" s="67"/>
      <c r="D154" s="67"/>
      <c r="E154" s="68"/>
      <c r="F154" s="68"/>
      <c r="G154" s="68"/>
      <c r="H154" s="68"/>
      <c r="I154" s="68"/>
      <c r="J154" s="68"/>
      <c r="K154" s="68"/>
      <c r="L154" s="68"/>
      <c r="M154" s="68"/>
      <c r="N154" s="68"/>
      <c r="O154" s="68"/>
      <c r="P154" s="68"/>
    </row>
    <row r="155" spans="1:16" ht="18" customHeight="1">
      <c r="A155" s="69">
        <v>7</v>
      </c>
      <c r="B155" s="69" t="s">
        <v>33</v>
      </c>
      <c r="C155" s="67"/>
      <c r="D155" s="67"/>
      <c r="E155" s="68"/>
      <c r="F155" s="68"/>
      <c r="G155" s="68"/>
      <c r="H155" s="68"/>
      <c r="I155" s="68"/>
      <c r="J155" s="68"/>
      <c r="K155" s="68"/>
      <c r="L155" s="68"/>
      <c r="M155" s="68"/>
      <c r="N155" s="68"/>
      <c r="O155" s="68"/>
      <c r="P155" s="68"/>
    </row>
    <row r="156" spans="1:16" s="65" customFormat="1" ht="34.5" customHeight="1">
      <c r="A156" s="66"/>
      <c r="B156" s="68" t="s">
        <v>205</v>
      </c>
      <c r="C156" s="68" t="s">
        <v>17</v>
      </c>
      <c r="D156" s="68" t="s">
        <v>13</v>
      </c>
      <c r="E156" s="68">
        <v>425</v>
      </c>
      <c r="F156" s="68"/>
      <c r="G156" s="68"/>
      <c r="H156" s="68"/>
      <c r="I156" s="68"/>
      <c r="J156" s="68"/>
      <c r="K156" s="68">
        <v>425</v>
      </c>
      <c r="L156" s="68"/>
      <c r="M156" s="67"/>
      <c r="N156" s="67"/>
      <c r="O156" s="67"/>
      <c r="P156" s="67"/>
    </row>
    <row r="157" spans="1:16" s="64" customFormat="1" ht="18" customHeight="1">
      <c r="A157" s="74">
        <v>8</v>
      </c>
      <c r="B157" s="69" t="s">
        <v>111</v>
      </c>
      <c r="C157" s="69"/>
      <c r="D157" s="69"/>
      <c r="E157" s="68"/>
      <c r="F157" s="68"/>
      <c r="G157" s="68"/>
      <c r="H157" s="68"/>
      <c r="I157" s="68"/>
      <c r="J157" s="68"/>
      <c r="K157" s="68"/>
      <c r="L157" s="68"/>
      <c r="M157" s="68"/>
      <c r="N157" s="68"/>
      <c r="O157" s="68"/>
      <c r="P157" s="68"/>
    </row>
    <row r="158" spans="1:16" s="64" customFormat="1" ht="18" customHeight="1">
      <c r="A158" s="74">
        <v>9</v>
      </c>
      <c r="B158" s="69" t="s">
        <v>118</v>
      </c>
      <c r="C158" s="69"/>
      <c r="D158" s="69"/>
      <c r="E158" s="68"/>
      <c r="F158" s="68"/>
      <c r="G158" s="68"/>
      <c r="H158" s="68"/>
      <c r="I158" s="70"/>
      <c r="J158" s="70"/>
      <c r="K158" s="70"/>
      <c r="L158" s="70"/>
      <c r="M158" s="70"/>
      <c r="N158" s="70"/>
      <c r="O158" s="70"/>
      <c r="P158" s="70"/>
    </row>
    <row r="159" spans="1:16" s="64" customFormat="1" ht="18" customHeight="1">
      <c r="A159" s="74">
        <v>10</v>
      </c>
      <c r="B159" s="69" t="s">
        <v>146</v>
      </c>
      <c r="C159" s="69"/>
      <c r="D159" s="69"/>
      <c r="E159" s="68"/>
      <c r="F159" s="68"/>
      <c r="G159" s="68"/>
      <c r="H159" s="68"/>
      <c r="I159" s="70"/>
      <c r="J159" s="70"/>
      <c r="K159" s="70"/>
      <c r="L159" s="70"/>
      <c r="M159" s="70"/>
      <c r="N159" s="70"/>
      <c r="O159" s="70"/>
      <c r="P159" s="70"/>
    </row>
    <row r="160" spans="1:16" s="65" customFormat="1" ht="30" customHeight="1">
      <c r="A160" s="71"/>
      <c r="B160" s="68" t="s">
        <v>264</v>
      </c>
      <c r="C160" s="68" t="s">
        <v>249</v>
      </c>
      <c r="D160" s="68"/>
      <c r="E160" s="68">
        <v>300</v>
      </c>
      <c r="F160" s="68"/>
      <c r="G160" s="68"/>
      <c r="H160" s="68"/>
      <c r="I160" s="68"/>
      <c r="J160" s="68">
        <v>300</v>
      </c>
      <c r="K160" s="67"/>
      <c r="L160" s="67"/>
      <c r="M160" s="67"/>
      <c r="N160" s="67"/>
      <c r="O160" s="67"/>
      <c r="P160" s="67"/>
    </row>
    <row r="161" spans="1:16" s="65" customFormat="1" ht="18" customHeight="1">
      <c r="A161" s="74">
        <v>11</v>
      </c>
      <c r="B161" s="69" t="s">
        <v>120</v>
      </c>
      <c r="C161" s="69"/>
      <c r="D161" s="69"/>
      <c r="E161" s="68"/>
      <c r="F161" s="68"/>
      <c r="G161" s="68"/>
      <c r="H161" s="68"/>
      <c r="I161" s="70"/>
      <c r="J161" s="70"/>
      <c r="K161" s="70"/>
      <c r="L161" s="70"/>
      <c r="M161" s="70"/>
      <c r="N161" s="70"/>
      <c r="O161" s="70"/>
      <c r="P161" s="70"/>
    </row>
    <row r="162" spans="1:16" s="64" customFormat="1" ht="18" customHeight="1">
      <c r="A162" s="74">
        <v>12</v>
      </c>
      <c r="B162" s="69" t="s">
        <v>122</v>
      </c>
      <c r="C162" s="69"/>
      <c r="D162" s="69"/>
      <c r="E162" s="68"/>
      <c r="F162" s="68"/>
      <c r="G162" s="68"/>
      <c r="H162" s="68"/>
      <c r="I162" s="75"/>
      <c r="J162" s="75"/>
      <c r="K162" s="75"/>
      <c r="L162" s="75"/>
      <c r="M162" s="75"/>
      <c r="N162" s="75"/>
      <c r="O162" s="75"/>
      <c r="P162" s="75"/>
    </row>
    <row r="163" spans="1:16" s="65" customFormat="1" ht="18" customHeight="1">
      <c r="A163" s="66"/>
      <c r="B163" s="68" t="s">
        <v>124</v>
      </c>
      <c r="C163" s="71" t="s">
        <v>123</v>
      </c>
      <c r="D163" s="66"/>
      <c r="E163" s="68">
        <v>200</v>
      </c>
      <c r="F163" s="68">
        <v>200</v>
      </c>
      <c r="G163" s="67"/>
      <c r="H163" s="67"/>
      <c r="I163" s="67"/>
      <c r="J163" s="67"/>
      <c r="K163" s="67"/>
      <c r="L163" s="67"/>
      <c r="M163" s="67"/>
      <c r="N163" s="67"/>
      <c r="O163" s="67"/>
      <c r="P163" s="67"/>
    </row>
    <row r="164" spans="1:16" s="64" customFormat="1" ht="18" customHeight="1">
      <c r="A164" s="74">
        <v>13</v>
      </c>
      <c r="B164" s="69" t="s">
        <v>147</v>
      </c>
      <c r="C164" s="69"/>
      <c r="D164" s="69"/>
      <c r="E164" s="68"/>
      <c r="F164" s="68"/>
      <c r="G164" s="68"/>
      <c r="H164" s="68"/>
      <c r="I164" s="70"/>
      <c r="J164" s="70"/>
      <c r="K164" s="70"/>
      <c r="L164" s="70"/>
      <c r="M164" s="70"/>
      <c r="N164" s="70"/>
      <c r="O164" s="70"/>
      <c r="P164" s="70"/>
    </row>
    <row r="165" spans="1:16" s="64" customFormat="1" ht="18" customHeight="1">
      <c r="A165" s="74">
        <v>14</v>
      </c>
      <c r="B165" s="69" t="s">
        <v>148</v>
      </c>
      <c r="C165" s="69"/>
      <c r="D165" s="69"/>
      <c r="E165" s="68"/>
      <c r="F165" s="68"/>
      <c r="G165" s="68"/>
      <c r="H165" s="68"/>
      <c r="I165" s="70"/>
      <c r="J165" s="70"/>
      <c r="K165" s="70"/>
      <c r="L165" s="70"/>
      <c r="M165" s="70"/>
      <c r="N165" s="70"/>
      <c r="O165" s="70"/>
      <c r="P165" s="70"/>
    </row>
    <row r="166" spans="1:16" s="64" customFormat="1" ht="18" customHeight="1">
      <c r="A166" s="74">
        <v>15</v>
      </c>
      <c r="B166" s="69" t="s">
        <v>149</v>
      </c>
      <c r="C166" s="69"/>
      <c r="D166" s="69"/>
      <c r="E166" s="68"/>
      <c r="F166" s="68"/>
      <c r="G166" s="68"/>
      <c r="H166" s="68"/>
      <c r="I166" s="70"/>
      <c r="J166" s="70"/>
      <c r="K166" s="70"/>
      <c r="L166" s="70"/>
      <c r="M166" s="70"/>
      <c r="N166" s="70"/>
      <c r="O166" s="70"/>
      <c r="P166" s="70"/>
    </row>
    <row r="167" spans="1:16" s="64" customFormat="1" ht="18" customHeight="1">
      <c r="A167" s="74"/>
      <c r="B167" s="66" t="s">
        <v>318</v>
      </c>
      <c r="C167" s="68" t="s">
        <v>319</v>
      </c>
      <c r="D167" s="69"/>
      <c r="E167" s="64">
        <v>300</v>
      </c>
      <c r="F167" s="68"/>
      <c r="G167" s="68"/>
      <c r="H167" s="68"/>
      <c r="I167" s="70"/>
      <c r="J167" s="70"/>
      <c r="K167" s="70"/>
      <c r="L167" s="70"/>
      <c r="M167" s="70"/>
      <c r="N167" s="70"/>
      <c r="O167" s="70">
        <v>300</v>
      </c>
      <c r="P167" s="70"/>
    </row>
    <row r="168" spans="1:16" s="64" customFormat="1" ht="18" customHeight="1">
      <c r="A168" s="74">
        <v>16</v>
      </c>
      <c r="B168" s="69" t="s">
        <v>125</v>
      </c>
      <c r="C168" s="69"/>
      <c r="D168" s="69"/>
      <c r="E168" s="68"/>
      <c r="F168" s="68"/>
      <c r="G168" s="68"/>
      <c r="H168" s="68"/>
      <c r="I168" s="70"/>
      <c r="J168" s="70"/>
      <c r="K168" s="70"/>
      <c r="L168" s="70"/>
      <c r="M168" s="70"/>
      <c r="N168" s="70"/>
      <c r="O168" s="70"/>
      <c r="P168" s="70"/>
    </row>
    <row r="169" spans="1:16" s="65" customFormat="1" ht="33.75" customHeight="1">
      <c r="A169" s="69"/>
      <c r="B169" s="76" t="s">
        <v>225</v>
      </c>
      <c r="C169" s="71" t="s">
        <v>224</v>
      </c>
      <c r="D169" s="71"/>
      <c r="E169" s="68">
        <v>300</v>
      </c>
      <c r="F169" s="68">
        <v>300</v>
      </c>
      <c r="G169" s="67"/>
      <c r="H169" s="67"/>
      <c r="I169" s="67"/>
      <c r="J169" s="67"/>
      <c r="K169" s="67"/>
      <c r="L169" s="67"/>
      <c r="M169" s="67"/>
      <c r="N169" s="67"/>
      <c r="O169" s="67"/>
      <c r="P169" s="67"/>
    </row>
    <row r="170" spans="1:16" s="64" customFormat="1" ht="18" customHeight="1">
      <c r="A170" s="74">
        <v>17</v>
      </c>
      <c r="B170" s="69" t="s">
        <v>126</v>
      </c>
      <c r="C170" s="69"/>
      <c r="D170" s="69"/>
      <c r="E170" s="68"/>
      <c r="F170" s="68"/>
      <c r="G170" s="68"/>
      <c r="H170" s="68"/>
      <c r="I170" s="70"/>
      <c r="J170" s="70"/>
      <c r="K170" s="70"/>
      <c r="L170" s="70"/>
      <c r="M170" s="70"/>
      <c r="N170" s="70"/>
      <c r="O170" s="70"/>
      <c r="P170" s="70"/>
    </row>
    <row r="171" spans="1:16" s="65" customFormat="1" ht="18" customHeight="1">
      <c r="A171" s="69"/>
      <c r="B171" s="68" t="s">
        <v>121</v>
      </c>
      <c r="C171" s="71" t="s">
        <v>90</v>
      </c>
      <c r="D171" s="66"/>
      <c r="E171" s="67"/>
      <c r="F171" s="67"/>
      <c r="G171" s="67"/>
      <c r="H171" s="67"/>
      <c r="I171" s="67"/>
      <c r="J171" s="67"/>
      <c r="K171" s="67"/>
      <c r="L171" s="67"/>
      <c r="M171" s="67"/>
      <c r="N171" s="67"/>
      <c r="O171" s="67"/>
      <c r="P171" s="67"/>
    </row>
    <row r="172" spans="1:16" s="65" customFormat="1" ht="22.5" customHeight="1">
      <c r="A172" s="69"/>
      <c r="B172" s="68" t="s">
        <v>265</v>
      </c>
      <c r="C172" s="68" t="s">
        <v>244</v>
      </c>
      <c r="D172" s="68"/>
      <c r="E172" s="68">
        <v>300</v>
      </c>
      <c r="F172" s="68"/>
      <c r="G172" s="68"/>
      <c r="H172" s="68"/>
      <c r="I172" s="68"/>
      <c r="J172" s="68"/>
      <c r="K172" s="68"/>
      <c r="L172" s="68"/>
      <c r="M172" s="68"/>
      <c r="N172" s="68"/>
      <c r="O172" s="68">
        <v>300</v>
      </c>
      <c r="P172" s="68"/>
    </row>
    <row r="173" spans="1:16" s="64" customFormat="1" ht="18" customHeight="1">
      <c r="A173" s="74">
        <v>18</v>
      </c>
      <c r="B173" s="69" t="s">
        <v>310</v>
      </c>
      <c r="C173" s="69"/>
      <c r="D173" s="69"/>
      <c r="E173" s="68"/>
      <c r="F173" s="68"/>
      <c r="G173" s="68"/>
      <c r="H173" s="68"/>
      <c r="I173" s="70"/>
      <c r="J173" s="70"/>
      <c r="K173" s="70"/>
      <c r="L173" s="70"/>
      <c r="M173" s="70"/>
      <c r="N173" s="70"/>
      <c r="O173" s="70"/>
      <c r="P173" s="70"/>
    </row>
    <row r="174" spans="1:16" s="65" customFormat="1" ht="18" customHeight="1">
      <c r="A174" s="69"/>
      <c r="B174" s="68" t="s">
        <v>121</v>
      </c>
      <c r="C174" s="71" t="s">
        <v>90</v>
      </c>
      <c r="D174" s="66"/>
      <c r="E174" s="67"/>
      <c r="F174" s="67"/>
      <c r="G174" s="67"/>
      <c r="H174" s="67"/>
      <c r="I174" s="67"/>
      <c r="J174" s="67"/>
      <c r="K174" s="67"/>
      <c r="L174" s="67"/>
      <c r="M174" s="67"/>
      <c r="N174" s="67"/>
      <c r="O174" s="67"/>
      <c r="P174" s="67"/>
    </row>
    <row r="175" spans="1:16" s="64" customFormat="1" ht="18" customHeight="1">
      <c r="A175" s="74">
        <v>19</v>
      </c>
      <c r="B175" s="69" t="s">
        <v>155</v>
      </c>
      <c r="C175" s="69"/>
      <c r="D175" s="69"/>
      <c r="E175" s="68"/>
      <c r="F175" s="68"/>
      <c r="G175" s="68"/>
      <c r="H175" s="68"/>
      <c r="I175" s="70"/>
      <c r="J175" s="70"/>
      <c r="K175" s="70"/>
      <c r="L175" s="70"/>
      <c r="M175" s="70"/>
      <c r="N175" s="70"/>
      <c r="O175" s="70"/>
      <c r="P175" s="70"/>
    </row>
    <row r="176" spans="1:16" s="65" customFormat="1" ht="29.25" customHeight="1">
      <c r="A176" s="71"/>
      <c r="B176" s="68" t="s">
        <v>152</v>
      </c>
      <c r="C176" s="68" t="s">
        <v>151</v>
      </c>
      <c r="D176" s="68"/>
      <c r="E176" s="68">
        <v>1522</v>
      </c>
      <c r="F176" s="68">
        <v>1522</v>
      </c>
      <c r="G176" s="68"/>
      <c r="H176" s="68"/>
      <c r="I176" s="68"/>
      <c r="J176" s="68"/>
      <c r="K176" s="68"/>
      <c r="L176" s="68"/>
      <c r="M176" s="67"/>
      <c r="N176" s="67"/>
      <c r="O176" s="67"/>
      <c r="P176" s="67"/>
    </row>
    <row r="177" spans="1:16" s="64" customFormat="1" ht="18" customHeight="1">
      <c r="A177" s="74">
        <v>20</v>
      </c>
      <c r="B177" s="69" t="s">
        <v>156</v>
      </c>
      <c r="C177" s="69"/>
      <c r="D177" s="69"/>
      <c r="E177" s="68"/>
      <c r="F177" s="68"/>
      <c r="G177" s="68"/>
      <c r="H177" s="68"/>
      <c r="I177" s="70"/>
      <c r="J177" s="70"/>
      <c r="K177" s="70"/>
      <c r="L177" s="70"/>
      <c r="M177" s="70"/>
      <c r="N177" s="70"/>
      <c r="O177" s="70"/>
      <c r="P177" s="70"/>
    </row>
    <row r="178" spans="1:16" s="64" customFormat="1" ht="18" customHeight="1">
      <c r="A178" s="71"/>
      <c r="B178" s="68" t="s">
        <v>153</v>
      </c>
      <c r="C178" s="68" t="s">
        <v>151</v>
      </c>
      <c r="D178" s="68"/>
      <c r="E178" s="68">
        <v>1624</v>
      </c>
      <c r="F178" s="68">
        <v>1624</v>
      </c>
      <c r="G178" s="68"/>
      <c r="H178" s="68"/>
      <c r="I178" s="68"/>
      <c r="J178" s="67"/>
      <c r="K178" s="67"/>
      <c r="L178" s="67"/>
      <c r="M178" s="67"/>
      <c r="N178" s="67"/>
      <c r="O178" s="67"/>
      <c r="P178" s="67"/>
    </row>
    <row r="179" spans="1:16" ht="27" customHeight="1">
      <c r="A179" s="71"/>
      <c r="B179" s="66" t="s">
        <v>225</v>
      </c>
      <c r="C179" s="66" t="s">
        <v>224</v>
      </c>
      <c r="D179" s="68"/>
      <c r="E179" s="68">
        <v>300</v>
      </c>
      <c r="F179" s="68">
        <v>300</v>
      </c>
      <c r="G179" s="67"/>
      <c r="H179" s="67"/>
      <c r="I179" s="67"/>
      <c r="J179" s="67"/>
      <c r="K179" s="67"/>
      <c r="L179" s="67"/>
      <c r="M179" s="67"/>
      <c r="N179" s="67"/>
      <c r="O179" s="67"/>
      <c r="P179" s="67"/>
    </row>
    <row r="180" spans="1:16" ht="18" customHeight="1">
      <c r="A180" s="69">
        <v>21</v>
      </c>
      <c r="B180" s="69" t="s">
        <v>223</v>
      </c>
      <c r="C180" s="66"/>
      <c r="D180" s="66"/>
      <c r="E180" s="68"/>
      <c r="F180" s="68"/>
      <c r="G180" s="68"/>
      <c r="H180" s="68"/>
      <c r="I180" s="70"/>
      <c r="J180" s="70"/>
      <c r="K180" s="70"/>
      <c r="L180" s="70"/>
      <c r="M180" s="70"/>
      <c r="N180" s="70"/>
      <c r="O180" s="70"/>
      <c r="P180" s="70"/>
    </row>
    <row r="181" spans="1:16" ht="30.75" customHeight="1">
      <c r="A181" s="66"/>
      <c r="B181" s="66" t="s">
        <v>281</v>
      </c>
      <c r="C181" s="66" t="s">
        <v>224</v>
      </c>
      <c r="D181" s="66"/>
      <c r="E181" s="68">
        <v>500</v>
      </c>
      <c r="F181" s="68">
        <v>500</v>
      </c>
      <c r="G181" s="68"/>
      <c r="H181" s="68"/>
      <c r="I181" s="70"/>
      <c r="J181" s="70"/>
      <c r="K181" s="70"/>
      <c r="L181" s="70"/>
      <c r="M181" s="70"/>
      <c r="N181" s="70"/>
      <c r="O181" s="70"/>
      <c r="P181" s="70"/>
    </row>
    <row r="182" spans="1:16" ht="18" customHeight="1">
      <c r="A182" s="69">
        <v>22</v>
      </c>
      <c r="B182" s="69" t="s">
        <v>226</v>
      </c>
      <c r="C182" s="66"/>
      <c r="D182" s="66"/>
      <c r="E182" s="66"/>
      <c r="F182" s="66"/>
      <c r="G182" s="66"/>
      <c r="H182" s="66"/>
      <c r="I182" s="68"/>
      <c r="J182" s="68"/>
      <c r="K182" s="68"/>
      <c r="L182" s="68"/>
      <c r="M182" s="68"/>
      <c r="N182" s="68"/>
      <c r="O182" s="68"/>
      <c r="P182" s="68"/>
    </row>
    <row r="183" spans="1:16" ht="28.5" customHeight="1">
      <c r="A183" s="66"/>
      <c r="B183" s="66" t="s">
        <v>282</v>
      </c>
      <c r="C183" s="66" t="s">
        <v>224</v>
      </c>
      <c r="D183" s="66"/>
      <c r="E183" s="66">
        <v>500</v>
      </c>
      <c r="F183" s="66">
        <v>500</v>
      </c>
      <c r="G183" s="66"/>
      <c r="H183" s="66"/>
      <c r="I183" s="68"/>
      <c r="J183" s="68"/>
      <c r="K183" s="68"/>
      <c r="L183" s="68"/>
      <c r="M183" s="68"/>
      <c r="N183" s="68"/>
      <c r="O183" s="68"/>
      <c r="P183" s="68"/>
    </row>
    <row r="184" spans="1:16" ht="18" customHeight="1">
      <c r="A184" s="69">
        <v>23</v>
      </c>
      <c r="B184" s="69" t="s">
        <v>231</v>
      </c>
      <c r="C184" s="66"/>
      <c r="D184" s="66"/>
      <c r="E184" s="66"/>
      <c r="F184" s="66"/>
      <c r="G184" s="66"/>
      <c r="H184" s="66"/>
      <c r="I184" s="68"/>
      <c r="J184" s="68"/>
      <c r="K184" s="68"/>
      <c r="L184" s="68"/>
      <c r="M184" s="68"/>
      <c r="N184" s="68"/>
      <c r="O184" s="68"/>
      <c r="P184" s="68"/>
    </row>
    <row r="185" spans="1:16" ht="18" customHeight="1">
      <c r="A185" s="66"/>
      <c r="B185" s="66" t="s">
        <v>232</v>
      </c>
      <c r="C185" s="66" t="s">
        <v>224</v>
      </c>
      <c r="D185" s="66"/>
      <c r="E185" s="66">
        <v>400</v>
      </c>
      <c r="F185" s="66">
        <v>400</v>
      </c>
      <c r="G185" s="66"/>
      <c r="H185" s="66"/>
      <c r="I185" s="68"/>
      <c r="J185" s="68"/>
      <c r="K185" s="68"/>
      <c r="L185" s="68"/>
      <c r="M185" s="68"/>
      <c r="N185" s="68"/>
      <c r="O185" s="68"/>
      <c r="P185" s="68"/>
    </row>
    <row r="186" spans="1:16" ht="18" customHeight="1">
      <c r="A186" s="66"/>
      <c r="B186" s="66" t="s">
        <v>317</v>
      </c>
      <c r="C186" s="66" t="s">
        <v>316</v>
      </c>
      <c r="D186" s="66"/>
      <c r="E186" s="66">
        <v>2600</v>
      </c>
      <c r="G186" s="66"/>
      <c r="H186" s="66"/>
      <c r="I186" s="66">
        <v>2600</v>
      </c>
      <c r="J186" s="68"/>
      <c r="K186" s="68"/>
      <c r="L186" s="68"/>
      <c r="M186" s="68"/>
      <c r="N186" s="68"/>
      <c r="O186" s="68"/>
      <c r="P186" s="68"/>
    </row>
    <row r="187" spans="1:16" ht="18" customHeight="1">
      <c r="A187" s="66"/>
      <c r="B187" s="66" t="s">
        <v>315</v>
      </c>
      <c r="C187" s="66" t="s">
        <v>316</v>
      </c>
      <c r="D187" s="66"/>
      <c r="E187" s="66">
        <v>11.3</v>
      </c>
      <c r="G187" s="66"/>
      <c r="H187" s="66"/>
      <c r="I187" s="66">
        <v>11.3</v>
      </c>
      <c r="J187" s="68"/>
      <c r="K187" s="68"/>
      <c r="L187" s="68"/>
      <c r="M187" s="68"/>
      <c r="N187" s="68"/>
      <c r="O187" s="68"/>
      <c r="P187" s="68"/>
    </row>
    <row r="188" spans="1:16" ht="18" customHeight="1">
      <c r="A188" s="69">
        <v>24</v>
      </c>
      <c r="B188" s="69" t="s">
        <v>266</v>
      </c>
      <c r="C188" s="66"/>
      <c r="D188" s="66"/>
      <c r="E188" s="66"/>
      <c r="F188" s="66"/>
      <c r="G188" s="66"/>
      <c r="H188" s="66"/>
      <c r="I188" s="68"/>
      <c r="J188" s="68"/>
      <c r="K188" s="68"/>
      <c r="L188" s="68"/>
      <c r="M188" s="68"/>
      <c r="N188" s="68"/>
      <c r="O188" s="68"/>
      <c r="P188" s="68"/>
    </row>
    <row r="189" spans="1:16" ht="18" customHeight="1">
      <c r="A189" s="66"/>
      <c r="B189" s="66" t="s">
        <v>267</v>
      </c>
      <c r="C189" s="66" t="s">
        <v>244</v>
      </c>
      <c r="D189" s="66"/>
      <c r="E189" s="66">
        <v>500</v>
      </c>
      <c r="F189" s="66"/>
      <c r="G189" s="66">
        <v>500</v>
      </c>
      <c r="H189" s="66"/>
      <c r="I189" s="66"/>
      <c r="J189" s="66"/>
      <c r="K189" s="66"/>
      <c r="L189" s="68"/>
      <c r="M189" s="68"/>
      <c r="N189" s="68"/>
      <c r="O189" s="68"/>
      <c r="P189" s="68"/>
    </row>
    <row r="190" spans="1:16" ht="18" customHeight="1">
      <c r="A190" s="66"/>
      <c r="B190" s="66" t="s">
        <v>268</v>
      </c>
      <c r="C190" s="66" t="s">
        <v>244</v>
      </c>
      <c r="D190" s="66"/>
      <c r="E190" s="66">
        <v>500</v>
      </c>
      <c r="F190" s="66"/>
      <c r="G190" s="66"/>
      <c r="H190" s="66"/>
      <c r="I190" s="66"/>
      <c r="J190" s="66">
        <v>500</v>
      </c>
      <c r="K190" s="66"/>
      <c r="L190" s="68"/>
      <c r="M190" s="68"/>
      <c r="N190" s="68"/>
      <c r="O190" s="68"/>
      <c r="P190" s="68"/>
    </row>
    <row r="191" spans="1:16" ht="18" customHeight="1">
      <c r="A191" s="69">
        <v>25</v>
      </c>
      <c r="B191" s="69" t="s">
        <v>269</v>
      </c>
      <c r="C191" s="66"/>
      <c r="D191" s="66"/>
      <c r="E191" s="66"/>
      <c r="F191" s="66"/>
      <c r="G191" s="66"/>
      <c r="H191" s="66"/>
      <c r="I191" s="68"/>
      <c r="J191" s="68"/>
      <c r="K191" s="68"/>
      <c r="L191" s="68"/>
      <c r="M191" s="68"/>
      <c r="N191" s="68"/>
      <c r="O191" s="68"/>
      <c r="P191" s="68"/>
    </row>
    <row r="192" spans="1:16" ht="18" customHeight="1">
      <c r="A192" s="66"/>
      <c r="B192" s="66" t="s">
        <v>270</v>
      </c>
      <c r="C192" s="66" t="s">
        <v>244</v>
      </c>
      <c r="D192" s="66"/>
      <c r="E192" s="66">
        <v>500</v>
      </c>
      <c r="F192" s="66"/>
      <c r="G192" s="66"/>
      <c r="H192" s="66"/>
      <c r="I192" s="66">
        <v>500</v>
      </c>
      <c r="J192" s="68"/>
      <c r="K192" s="68"/>
      <c r="L192" s="68"/>
      <c r="M192" s="68"/>
      <c r="N192" s="68"/>
      <c r="O192" s="68"/>
      <c r="P192" s="68"/>
    </row>
    <row r="193" spans="1:16" ht="18" customHeight="1">
      <c r="A193" s="69">
        <v>26</v>
      </c>
      <c r="B193" s="69" t="s">
        <v>309</v>
      </c>
      <c r="C193" s="66"/>
      <c r="D193" s="66"/>
      <c r="E193" s="66"/>
      <c r="F193" s="66"/>
      <c r="G193" s="66"/>
      <c r="H193" s="66"/>
      <c r="I193" s="68"/>
      <c r="J193" s="68"/>
      <c r="K193" s="68"/>
      <c r="L193" s="68"/>
      <c r="M193" s="68"/>
      <c r="N193" s="68"/>
      <c r="O193" s="68"/>
      <c r="P193" s="68"/>
    </row>
    <row r="194" spans="1:16" ht="18" customHeight="1">
      <c r="A194" s="66"/>
      <c r="B194" s="66" t="s">
        <v>305</v>
      </c>
      <c r="C194" s="66" t="s">
        <v>306</v>
      </c>
      <c r="D194" s="66"/>
      <c r="E194" s="66">
        <v>200</v>
      </c>
      <c r="F194" s="66"/>
      <c r="G194" s="66">
        <v>200</v>
      </c>
      <c r="H194" s="66"/>
      <c r="I194" s="66"/>
      <c r="J194" s="66"/>
      <c r="K194" s="66"/>
      <c r="L194" s="66"/>
      <c r="M194" s="66"/>
      <c r="N194" s="66"/>
      <c r="O194" s="68"/>
      <c r="P194" s="68"/>
    </row>
    <row r="195" spans="1:16" ht="18" customHeight="1">
      <c r="A195" s="69">
        <v>27</v>
      </c>
      <c r="B195" s="69" t="s">
        <v>311</v>
      </c>
      <c r="C195" s="66"/>
      <c r="D195" s="66"/>
      <c r="E195" s="66"/>
      <c r="F195" s="66"/>
      <c r="G195" s="66"/>
      <c r="H195" s="66"/>
      <c r="I195" s="68"/>
      <c r="J195" s="68"/>
      <c r="K195" s="68"/>
      <c r="L195" s="68"/>
      <c r="M195" s="68"/>
      <c r="N195" s="68"/>
      <c r="O195" s="68"/>
      <c r="P195" s="68"/>
    </row>
    <row r="196" spans="1:16" ht="18" customHeight="1">
      <c r="A196" s="66"/>
      <c r="B196" s="66" t="s">
        <v>305</v>
      </c>
      <c r="C196" s="66" t="s">
        <v>306</v>
      </c>
      <c r="D196" s="66"/>
      <c r="E196" s="66">
        <v>200</v>
      </c>
      <c r="F196" s="66"/>
      <c r="G196" s="66">
        <v>200</v>
      </c>
      <c r="H196" s="66"/>
      <c r="I196" s="66"/>
      <c r="J196" s="66"/>
      <c r="K196" s="66"/>
      <c r="L196" s="66"/>
      <c r="M196" s="66"/>
      <c r="N196" s="68"/>
      <c r="O196" s="68"/>
      <c r="P196" s="68"/>
    </row>
    <row r="197" spans="1:16" ht="18" customHeight="1">
      <c r="A197" s="69">
        <v>28</v>
      </c>
      <c r="B197" s="69" t="s">
        <v>312</v>
      </c>
      <c r="C197" s="66"/>
      <c r="D197" s="66"/>
      <c r="E197" s="66"/>
      <c r="F197" s="66"/>
      <c r="G197" s="66"/>
      <c r="H197" s="66"/>
      <c r="I197" s="68"/>
      <c r="J197" s="68"/>
      <c r="K197" s="68"/>
      <c r="L197" s="68"/>
      <c r="M197" s="68"/>
      <c r="N197" s="68"/>
      <c r="O197" s="68"/>
      <c r="P197" s="68"/>
    </row>
    <row r="198" spans="1:16" ht="18" customHeight="1">
      <c r="A198" s="66"/>
      <c r="B198" s="66" t="s">
        <v>305</v>
      </c>
      <c r="C198" s="66" t="s">
        <v>306</v>
      </c>
      <c r="D198" s="66"/>
      <c r="E198" s="66">
        <v>200</v>
      </c>
      <c r="F198" s="66"/>
      <c r="G198" s="66">
        <v>200</v>
      </c>
      <c r="H198" s="66"/>
      <c r="I198" s="66"/>
      <c r="J198" s="66"/>
      <c r="K198" s="68"/>
      <c r="L198" s="68"/>
      <c r="M198" s="68"/>
      <c r="N198" s="68"/>
      <c r="O198" s="68"/>
      <c r="P198" s="68"/>
    </row>
    <row r="199" spans="1:16" ht="18" customHeight="1">
      <c r="A199" s="69">
        <v>29</v>
      </c>
      <c r="B199" s="69" t="s">
        <v>313</v>
      </c>
      <c r="C199" s="66"/>
      <c r="D199" s="66"/>
      <c r="E199" s="66"/>
      <c r="F199" s="66"/>
      <c r="G199" s="66"/>
      <c r="H199" s="66"/>
      <c r="I199" s="68"/>
      <c r="J199" s="68"/>
      <c r="K199" s="68"/>
      <c r="L199" s="68"/>
      <c r="M199" s="68"/>
      <c r="N199" s="68"/>
      <c r="O199" s="68"/>
      <c r="P199" s="68"/>
    </row>
    <row r="200" spans="1:16" ht="18" customHeight="1">
      <c r="A200" s="66"/>
      <c r="B200" s="66" t="s">
        <v>305</v>
      </c>
      <c r="C200" s="66" t="s">
        <v>306</v>
      </c>
      <c r="D200" s="66"/>
      <c r="E200" s="66">
        <v>200</v>
      </c>
      <c r="F200" s="66"/>
      <c r="G200" s="66">
        <v>200</v>
      </c>
      <c r="H200" s="66"/>
      <c r="I200" s="66"/>
      <c r="J200" s="66"/>
      <c r="K200" s="66"/>
      <c r="L200" s="66"/>
      <c r="M200" s="68"/>
      <c r="N200" s="68"/>
      <c r="O200" s="68"/>
      <c r="P200" s="68"/>
    </row>
    <row r="201" spans="1:16" ht="18" customHeight="1">
      <c r="A201" s="66"/>
      <c r="B201" s="66"/>
      <c r="C201" s="66"/>
      <c r="D201" s="66"/>
      <c r="E201" s="66"/>
      <c r="F201" s="66"/>
      <c r="G201" s="66"/>
      <c r="H201" s="66"/>
      <c r="I201" s="68"/>
      <c r="J201" s="68"/>
      <c r="K201" s="68"/>
      <c r="L201" s="68"/>
      <c r="M201" s="68"/>
      <c r="N201" s="68"/>
      <c r="O201" s="68"/>
      <c r="P201" s="68"/>
    </row>
    <row r="202" spans="1:16" ht="18" customHeight="1">
      <c r="A202" s="66"/>
      <c r="B202" s="66"/>
      <c r="C202" s="66"/>
      <c r="D202" s="66"/>
      <c r="E202" s="66"/>
      <c r="F202" s="66"/>
      <c r="G202" s="66"/>
      <c r="H202" s="66"/>
      <c r="I202" s="66"/>
      <c r="J202" s="66"/>
      <c r="K202" s="66"/>
      <c r="L202" s="66"/>
      <c r="M202" s="66"/>
      <c r="N202" s="66"/>
      <c r="O202" s="66"/>
      <c r="P202" s="66"/>
    </row>
  </sheetData>
  <sheetProtection/>
  <mergeCells count="17">
    <mergeCell ref="P5:P6"/>
    <mergeCell ref="J5:J6"/>
    <mergeCell ref="L5:L6"/>
    <mergeCell ref="I5:I6"/>
    <mergeCell ref="O5:O6"/>
    <mergeCell ref="K5:K6"/>
    <mergeCell ref="N5:N6"/>
    <mergeCell ref="G5:G6"/>
    <mergeCell ref="C3:C6"/>
    <mergeCell ref="A1:P1"/>
    <mergeCell ref="A3:A6"/>
    <mergeCell ref="B3:B6"/>
    <mergeCell ref="E3:P4"/>
    <mergeCell ref="E5:E6"/>
    <mergeCell ref="F5:F6"/>
    <mergeCell ref="J2:M2"/>
    <mergeCell ref="M5:M6"/>
  </mergeCells>
  <printOptions/>
  <pageMargins left="0.53" right="0.17" top="0.49" bottom="0.48" header="0.33" footer="0.2"/>
  <pageSetup horizontalDpi="600" verticalDpi="600" orientation="landscape" paperSize="9" r:id="rId1"/>
  <headerFooter alignWithMargins="0">
    <oddFooter>&amp;CPage &amp;P&amp;RDu toan Vien tro 2014 (vong1) chung cuc 1.xlsx</oddFooter>
  </headerFooter>
</worksheet>
</file>

<file path=xl/worksheets/sheet5.xml><?xml version="1.0" encoding="utf-8"?>
<worksheet xmlns="http://schemas.openxmlformats.org/spreadsheetml/2006/main" xmlns:r="http://schemas.openxmlformats.org/officeDocument/2006/relationships">
  <dimension ref="A3:P168"/>
  <sheetViews>
    <sheetView zoomScalePageLayoutView="0" workbookViewId="0" topLeftCell="A1">
      <selection activeCell="F100" sqref="F100"/>
    </sheetView>
  </sheetViews>
  <sheetFormatPr defaultColWidth="9.140625" defaultRowHeight="12.75"/>
  <cols>
    <col min="2" max="2" width="28.421875" style="0" customWidth="1"/>
    <col min="3" max="3" width="10.421875" style="0" customWidth="1"/>
    <col min="5" max="5" width="12.421875" style="0" customWidth="1"/>
  </cols>
  <sheetData>
    <row r="3" spans="1:16" ht="15">
      <c r="A3" s="210" t="s">
        <v>321</v>
      </c>
      <c r="B3" s="210"/>
      <c r="C3" s="210"/>
      <c r="D3" s="60"/>
      <c r="E3" s="60"/>
      <c r="F3" s="60"/>
      <c r="G3" s="60"/>
      <c r="H3" s="60"/>
      <c r="I3" s="60"/>
      <c r="J3" s="60"/>
      <c r="K3" s="60"/>
      <c r="L3" s="60"/>
      <c r="M3" s="60"/>
      <c r="N3" s="60"/>
      <c r="O3" s="60"/>
      <c r="P3" s="60"/>
    </row>
    <row r="4" spans="1:16" ht="15">
      <c r="A4" s="88"/>
      <c r="B4" s="88"/>
      <c r="C4" s="88"/>
      <c r="D4" s="60"/>
      <c r="E4" s="60"/>
      <c r="F4" s="60"/>
      <c r="G4" s="60"/>
      <c r="H4" s="60"/>
      <c r="I4" s="60"/>
      <c r="J4" s="60"/>
      <c r="K4" s="60"/>
      <c r="L4" s="60"/>
      <c r="M4" s="60"/>
      <c r="N4" s="60"/>
      <c r="O4" s="60"/>
      <c r="P4" s="60"/>
    </row>
    <row r="5" spans="1:16" ht="16.5">
      <c r="A5" s="212" t="s">
        <v>411</v>
      </c>
      <c r="B5" s="212"/>
      <c r="C5" s="212"/>
      <c r="D5" s="212"/>
      <c r="E5" s="212"/>
      <c r="F5" s="212"/>
      <c r="G5" s="212"/>
      <c r="H5" s="212"/>
      <c r="I5" s="212"/>
      <c r="J5" s="212"/>
      <c r="K5" s="212"/>
      <c r="L5" s="212"/>
      <c r="M5" s="212"/>
      <c r="N5" s="212"/>
      <c r="O5" s="212"/>
      <c r="P5" s="212"/>
    </row>
    <row r="6" spans="1:16" ht="15">
      <c r="A6" s="60"/>
      <c r="B6" s="62"/>
      <c r="C6" s="62"/>
      <c r="D6" s="62"/>
      <c r="E6" s="62"/>
      <c r="F6" s="62"/>
      <c r="G6" s="63"/>
      <c r="H6" s="63"/>
      <c r="I6" s="60"/>
      <c r="J6" s="231" t="s">
        <v>242</v>
      </c>
      <c r="K6" s="231"/>
      <c r="L6" s="231"/>
      <c r="M6" s="231"/>
      <c r="N6" s="60"/>
      <c r="O6" s="63"/>
      <c r="P6" s="63"/>
    </row>
    <row r="7" spans="1:16" ht="14.25">
      <c r="A7" s="222" t="s">
        <v>278</v>
      </c>
      <c r="B7" s="222" t="s">
        <v>1</v>
      </c>
      <c r="C7" s="222" t="s">
        <v>279</v>
      </c>
      <c r="D7" s="67"/>
      <c r="E7" s="225" t="s">
        <v>412</v>
      </c>
      <c r="F7" s="226"/>
      <c r="G7" s="226"/>
      <c r="H7" s="226"/>
      <c r="I7" s="226"/>
      <c r="J7" s="226"/>
      <c r="K7" s="226"/>
      <c r="L7" s="226"/>
      <c r="M7" s="226"/>
      <c r="N7" s="226"/>
      <c r="O7" s="226"/>
      <c r="P7" s="227"/>
    </row>
    <row r="8" spans="1:16" ht="28.5">
      <c r="A8" s="223"/>
      <c r="B8" s="223"/>
      <c r="C8" s="223"/>
      <c r="D8" s="67" t="s">
        <v>12</v>
      </c>
      <c r="E8" s="228"/>
      <c r="F8" s="229"/>
      <c r="G8" s="229"/>
      <c r="H8" s="229"/>
      <c r="I8" s="229"/>
      <c r="J8" s="229"/>
      <c r="K8" s="229"/>
      <c r="L8" s="229"/>
      <c r="M8" s="229"/>
      <c r="N8" s="229"/>
      <c r="O8" s="229"/>
      <c r="P8" s="230"/>
    </row>
    <row r="9" spans="1:16" ht="14.25">
      <c r="A9" s="223"/>
      <c r="B9" s="223"/>
      <c r="C9" s="223"/>
      <c r="D9" s="67"/>
      <c r="E9" s="222" t="s">
        <v>189</v>
      </c>
      <c r="F9" s="222" t="s">
        <v>2</v>
      </c>
      <c r="G9" s="222" t="s">
        <v>3</v>
      </c>
      <c r="H9" s="67" t="s">
        <v>193</v>
      </c>
      <c r="I9" s="222" t="s">
        <v>194</v>
      </c>
      <c r="J9" s="222" t="s">
        <v>195</v>
      </c>
      <c r="K9" s="222" t="s">
        <v>196</v>
      </c>
      <c r="L9" s="222" t="s">
        <v>197</v>
      </c>
      <c r="M9" s="222" t="s">
        <v>198</v>
      </c>
      <c r="N9" s="222" t="s">
        <v>199</v>
      </c>
      <c r="O9" s="222" t="s">
        <v>200</v>
      </c>
      <c r="P9" s="222" t="s">
        <v>201</v>
      </c>
    </row>
    <row r="10" spans="1:16" ht="15">
      <c r="A10" s="224"/>
      <c r="B10" s="224"/>
      <c r="C10" s="224"/>
      <c r="D10" s="68"/>
      <c r="E10" s="224"/>
      <c r="F10" s="224"/>
      <c r="G10" s="224"/>
      <c r="H10" s="67" t="s">
        <v>4</v>
      </c>
      <c r="I10" s="224"/>
      <c r="J10" s="224"/>
      <c r="K10" s="224"/>
      <c r="L10" s="224"/>
      <c r="M10" s="224"/>
      <c r="N10" s="224"/>
      <c r="O10" s="224"/>
      <c r="P10" s="224"/>
    </row>
    <row r="11" spans="1:16" ht="15">
      <c r="A11" s="84"/>
      <c r="B11" s="83" t="s">
        <v>5</v>
      </c>
      <c r="C11" s="83"/>
      <c r="D11" s="83"/>
      <c r="E11" s="83">
        <f aca="true" t="shared" si="0" ref="E11:P11">E13+E112</f>
        <v>141482</v>
      </c>
      <c r="F11" s="83">
        <f t="shared" si="0"/>
        <v>13000</v>
      </c>
      <c r="G11" s="83">
        <f t="shared" si="0"/>
        <v>5000</v>
      </c>
      <c r="H11" s="83">
        <f t="shared" si="0"/>
        <v>0</v>
      </c>
      <c r="I11" s="83">
        <f t="shared" si="0"/>
        <v>54180</v>
      </c>
      <c r="J11" s="83">
        <f t="shared" si="0"/>
        <v>2400</v>
      </c>
      <c r="K11" s="83">
        <f t="shared" si="0"/>
        <v>590</v>
      </c>
      <c r="L11" s="83">
        <f t="shared" si="0"/>
        <v>400</v>
      </c>
      <c r="M11" s="83">
        <f t="shared" si="0"/>
        <v>38040</v>
      </c>
      <c r="N11" s="83">
        <f t="shared" si="0"/>
        <v>8400</v>
      </c>
      <c r="O11" s="83">
        <f t="shared" si="0"/>
        <v>16900</v>
      </c>
      <c r="P11" s="83">
        <f t="shared" si="0"/>
        <v>2872</v>
      </c>
    </row>
    <row r="12" spans="1:16" ht="15">
      <c r="A12" s="66"/>
      <c r="B12" s="68"/>
      <c r="C12" s="68"/>
      <c r="D12" s="68"/>
      <c r="E12" s="68"/>
      <c r="F12" s="68"/>
      <c r="G12" s="68"/>
      <c r="H12" s="68"/>
      <c r="I12" s="66"/>
      <c r="J12" s="66"/>
      <c r="K12" s="66"/>
      <c r="L12" s="66"/>
      <c r="M12" s="66"/>
      <c r="N12" s="66"/>
      <c r="O12" s="66"/>
      <c r="P12" s="66"/>
    </row>
    <row r="13" spans="1:16" ht="28.5">
      <c r="A13" s="84"/>
      <c r="B13" s="83" t="s">
        <v>6</v>
      </c>
      <c r="C13" s="83"/>
      <c r="D13" s="83"/>
      <c r="E13" s="83">
        <f>SUM(E14+E18+E25+E29+E46+E49+E51+E58+E62+E63+E65+E70+E72+E83+E86+E94+E96+E97+E99+E101+E102+E103+E104)</f>
        <v>125662</v>
      </c>
      <c r="F13" s="83">
        <f aca="true" t="shared" si="1" ref="F13:P13">SUM(F14+F18+F25+F29+F46+F49+F51+F58+F62+F63+F65+F70+F72+F83+F86+F94+F96+F97+F99+F101+F102+F103+F104)</f>
        <v>13000</v>
      </c>
      <c r="G13" s="83">
        <f t="shared" si="1"/>
        <v>3000</v>
      </c>
      <c r="H13" s="83">
        <f t="shared" si="1"/>
        <v>0</v>
      </c>
      <c r="I13" s="83">
        <f t="shared" si="1"/>
        <v>54180</v>
      </c>
      <c r="J13" s="83">
        <f t="shared" si="1"/>
        <v>2400</v>
      </c>
      <c r="K13" s="83">
        <f t="shared" si="1"/>
        <v>0</v>
      </c>
      <c r="L13" s="83">
        <f t="shared" si="1"/>
        <v>400</v>
      </c>
      <c r="M13" s="83">
        <f t="shared" si="1"/>
        <v>29910</v>
      </c>
      <c r="N13" s="83">
        <f t="shared" si="1"/>
        <v>8400</v>
      </c>
      <c r="O13" s="83">
        <f t="shared" si="1"/>
        <v>12400</v>
      </c>
      <c r="P13" s="83">
        <f t="shared" si="1"/>
        <v>1972</v>
      </c>
    </row>
    <row r="14" spans="1:16" ht="15">
      <c r="A14" s="108">
        <v>1</v>
      </c>
      <c r="B14" s="109" t="s">
        <v>9</v>
      </c>
      <c r="C14" s="109"/>
      <c r="D14" s="109"/>
      <c r="E14" s="109">
        <f>SUM(E15:E17)</f>
        <v>1450</v>
      </c>
      <c r="F14" s="109">
        <f aca="true" t="shared" si="2" ref="F14:P14">SUM(F15:F17)</f>
        <v>0</v>
      </c>
      <c r="G14" s="109">
        <f t="shared" si="2"/>
        <v>0</v>
      </c>
      <c r="H14" s="109">
        <f t="shared" si="2"/>
        <v>0</v>
      </c>
      <c r="I14" s="109">
        <f t="shared" si="2"/>
        <v>0</v>
      </c>
      <c r="J14" s="109">
        <f t="shared" si="2"/>
        <v>0</v>
      </c>
      <c r="K14" s="109">
        <f t="shared" si="2"/>
        <v>0</v>
      </c>
      <c r="L14" s="109">
        <f t="shared" si="2"/>
        <v>0</v>
      </c>
      <c r="M14" s="109">
        <f t="shared" si="2"/>
        <v>1450</v>
      </c>
      <c r="N14" s="109">
        <f t="shared" si="2"/>
        <v>0</v>
      </c>
      <c r="O14" s="109">
        <f t="shared" si="2"/>
        <v>0</v>
      </c>
      <c r="P14" s="109">
        <f t="shared" si="2"/>
        <v>0</v>
      </c>
    </row>
    <row r="15" spans="1:16" ht="45">
      <c r="A15" s="69"/>
      <c r="B15" s="68" t="s">
        <v>158</v>
      </c>
      <c r="C15" s="68" t="s">
        <v>10</v>
      </c>
      <c r="D15" s="67"/>
      <c r="E15" s="68">
        <v>450</v>
      </c>
      <c r="F15" s="68"/>
      <c r="G15" s="68"/>
      <c r="H15" s="68"/>
      <c r="I15" s="68"/>
      <c r="J15" s="68"/>
      <c r="K15" s="68"/>
      <c r="L15" s="68"/>
      <c r="M15" s="68">
        <v>450</v>
      </c>
      <c r="N15" s="67"/>
      <c r="O15" s="67"/>
      <c r="P15" s="67"/>
    </row>
    <row r="16" spans="1:16" ht="60">
      <c r="A16" s="69"/>
      <c r="B16" s="68" t="s">
        <v>373</v>
      </c>
      <c r="C16" s="68" t="s">
        <v>92</v>
      </c>
      <c r="D16" s="67"/>
      <c r="E16" s="68">
        <v>1000</v>
      </c>
      <c r="F16" s="68"/>
      <c r="G16" s="68"/>
      <c r="H16" s="68"/>
      <c r="I16" s="68"/>
      <c r="J16" s="68"/>
      <c r="K16" s="68"/>
      <c r="L16" s="68"/>
      <c r="M16" s="68">
        <v>1000</v>
      </c>
      <c r="N16" s="67"/>
      <c r="O16" s="67"/>
      <c r="P16" s="67"/>
    </row>
    <row r="17" spans="1:16" ht="14.25">
      <c r="A17" s="69"/>
      <c r="B17" s="67"/>
      <c r="C17" s="67"/>
      <c r="D17" s="67"/>
      <c r="E17" s="67"/>
      <c r="F17" s="67"/>
      <c r="G17" s="67"/>
      <c r="H17" s="67"/>
      <c r="I17" s="67"/>
      <c r="J17" s="67"/>
      <c r="K17" s="67"/>
      <c r="L17" s="67"/>
      <c r="M17" s="67"/>
      <c r="N17" s="67"/>
      <c r="O17" s="67"/>
      <c r="P17" s="67"/>
    </row>
    <row r="18" spans="1:16" ht="30">
      <c r="A18" s="108">
        <v>2</v>
      </c>
      <c r="B18" s="109" t="s">
        <v>14</v>
      </c>
      <c r="C18" s="109"/>
      <c r="D18" s="109"/>
      <c r="E18" s="109">
        <f>SUM(E19:E24)</f>
        <v>5900</v>
      </c>
      <c r="F18" s="109">
        <f aca="true" t="shared" si="3" ref="F18:P18">SUM(F19:F24)</f>
        <v>0</v>
      </c>
      <c r="G18" s="109">
        <f t="shared" si="3"/>
        <v>0</v>
      </c>
      <c r="H18" s="109">
        <f t="shared" si="3"/>
        <v>0</v>
      </c>
      <c r="I18" s="109">
        <f t="shared" si="3"/>
        <v>0</v>
      </c>
      <c r="J18" s="109">
        <f t="shared" si="3"/>
        <v>0</v>
      </c>
      <c r="K18" s="109">
        <f t="shared" si="3"/>
        <v>0</v>
      </c>
      <c r="L18" s="109">
        <f t="shared" si="3"/>
        <v>0</v>
      </c>
      <c r="M18" s="109">
        <f t="shared" si="3"/>
        <v>3300</v>
      </c>
      <c r="N18" s="109">
        <f t="shared" si="3"/>
        <v>0</v>
      </c>
      <c r="O18" s="109">
        <f t="shared" si="3"/>
        <v>2600</v>
      </c>
      <c r="P18" s="109">
        <f t="shared" si="3"/>
        <v>0</v>
      </c>
    </row>
    <row r="19" spans="1:16" ht="15">
      <c r="A19" s="94"/>
      <c r="B19" s="94" t="s">
        <v>380</v>
      </c>
      <c r="C19" s="94" t="s">
        <v>249</v>
      </c>
      <c r="D19" s="94"/>
      <c r="E19" s="94">
        <v>300</v>
      </c>
      <c r="F19" s="94"/>
      <c r="G19" s="94"/>
      <c r="H19" s="94"/>
      <c r="I19" s="94"/>
      <c r="J19" s="94"/>
      <c r="K19" s="94"/>
      <c r="L19" s="94"/>
      <c r="M19" s="94"/>
      <c r="N19" s="94"/>
      <c r="O19" s="94">
        <v>300</v>
      </c>
      <c r="P19" s="94"/>
    </row>
    <row r="20" spans="1:16" ht="45">
      <c r="A20" s="94"/>
      <c r="B20" s="95" t="s">
        <v>160</v>
      </c>
      <c r="C20" s="95" t="s">
        <v>10</v>
      </c>
      <c r="D20" s="94"/>
      <c r="E20" s="94">
        <v>200</v>
      </c>
      <c r="F20" s="94"/>
      <c r="G20" s="94"/>
      <c r="H20" s="94"/>
      <c r="I20" s="94"/>
      <c r="J20" s="94"/>
      <c r="K20" s="94"/>
      <c r="L20" s="94"/>
      <c r="M20" s="94"/>
      <c r="N20" s="94"/>
      <c r="O20" s="94">
        <v>200</v>
      </c>
      <c r="P20" s="94"/>
    </row>
    <row r="21" spans="1:16" ht="30">
      <c r="A21" s="94"/>
      <c r="B21" s="95" t="s">
        <v>162</v>
      </c>
      <c r="C21" s="95" t="s">
        <v>44</v>
      </c>
      <c r="D21" s="94"/>
      <c r="E21" s="94">
        <v>2000</v>
      </c>
      <c r="F21" s="94"/>
      <c r="G21" s="94"/>
      <c r="H21" s="94"/>
      <c r="I21" s="94"/>
      <c r="J21" s="94"/>
      <c r="K21" s="94"/>
      <c r="L21" s="94"/>
      <c r="M21" s="94"/>
      <c r="N21" s="94"/>
      <c r="O21" s="94">
        <v>2000</v>
      </c>
      <c r="P21" s="94"/>
    </row>
    <row r="22" spans="1:16" ht="30">
      <c r="A22" s="94"/>
      <c r="B22" s="94" t="s">
        <v>333</v>
      </c>
      <c r="C22" s="94" t="s">
        <v>334</v>
      </c>
      <c r="D22" s="94"/>
      <c r="E22" s="94">
        <v>100</v>
      </c>
      <c r="F22" s="94"/>
      <c r="G22" s="94"/>
      <c r="H22" s="94"/>
      <c r="I22" s="94"/>
      <c r="J22" s="94"/>
      <c r="K22" s="94"/>
      <c r="L22" s="94"/>
      <c r="M22" s="94"/>
      <c r="N22" s="94"/>
      <c r="O22" s="94">
        <v>100</v>
      </c>
      <c r="P22" s="94"/>
    </row>
    <row r="23" spans="1:16" ht="30">
      <c r="A23" s="94"/>
      <c r="B23" s="94" t="s">
        <v>335</v>
      </c>
      <c r="C23" s="94" t="s">
        <v>336</v>
      </c>
      <c r="D23" s="94"/>
      <c r="E23" s="94">
        <v>300</v>
      </c>
      <c r="F23" s="94"/>
      <c r="G23" s="94"/>
      <c r="H23" s="94"/>
      <c r="I23" s="94"/>
      <c r="J23" s="94"/>
      <c r="K23" s="94"/>
      <c r="L23" s="94"/>
      <c r="M23" s="94">
        <v>300</v>
      </c>
      <c r="N23" s="94"/>
      <c r="O23" s="94"/>
      <c r="P23" s="94"/>
    </row>
    <row r="24" spans="1:16" ht="45">
      <c r="A24" s="94"/>
      <c r="B24" s="94" t="s">
        <v>413</v>
      </c>
      <c r="C24" s="94" t="s">
        <v>414</v>
      </c>
      <c r="D24" s="94"/>
      <c r="E24" s="94">
        <v>3000</v>
      </c>
      <c r="F24" s="94"/>
      <c r="G24" s="94"/>
      <c r="H24" s="94"/>
      <c r="I24" s="94"/>
      <c r="J24" s="94"/>
      <c r="K24" s="94"/>
      <c r="L24" s="94"/>
      <c r="M24" s="94">
        <v>3000</v>
      </c>
      <c r="N24" s="94"/>
      <c r="O24" s="94"/>
      <c r="P24" s="94"/>
    </row>
    <row r="25" spans="1:16" ht="15">
      <c r="A25" s="108">
        <v>3</v>
      </c>
      <c r="B25" s="109" t="s">
        <v>16</v>
      </c>
      <c r="C25" s="109"/>
      <c r="D25" s="109"/>
      <c r="E25" s="109">
        <f>SUM(E26:E28)</f>
        <v>400</v>
      </c>
      <c r="F25" s="109">
        <f aca="true" t="shared" si="4" ref="F25:P25">SUM(F26:F28)</f>
        <v>0</v>
      </c>
      <c r="G25" s="109">
        <f t="shared" si="4"/>
        <v>0</v>
      </c>
      <c r="H25" s="109">
        <f t="shared" si="4"/>
        <v>0</v>
      </c>
      <c r="I25" s="109">
        <f t="shared" si="4"/>
        <v>0</v>
      </c>
      <c r="J25" s="109">
        <f t="shared" si="4"/>
        <v>0</v>
      </c>
      <c r="K25" s="109">
        <f t="shared" si="4"/>
        <v>0</v>
      </c>
      <c r="L25" s="109">
        <f t="shared" si="4"/>
        <v>400</v>
      </c>
      <c r="M25" s="109">
        <f t="shared" si="4"/>
        <v>0</v>
      </c>
      <c r="N25" s="109">
        <f t="shared" si="4"/>
        <v>0</v>
      </c>
      <c r="O25" s="109">
        <f t="shared" si="4"/>
        <v>0</v>
      </c>
      <c r="P25" s="109">
        <f t="shared" si="4"/>
        <v>0</v>
      </c>
    </row>
    <row r="26" spans="1:16" ht="45">
      <c r="A26" s="69"/>
      <c r="B26" s="68" t="s">
        <v>163</v>
      </c>
      <c r="C26" s="68" t="s">
        <v>17</v>
      </c>
      <c r="D26" s="67"/>
      <c r="E26" s="68">
        <v>400</v>
      </c>
      <c r="F26" s="68"/>
      <c r="G26" s="68"/>
      <c r="H26" s="68"/>
      <c r="I26" s="68"/>
      <c r="J26" s="68"/>
      <c r="K26" s="68"/>
      <c r="L26" s="68">
        <v>400</v>
      </c>
      <c r="M26" s="68"/>
      <c r="N26" s="67"/>
      <c r="O26" s="67"/>
      <c r="P26" s="67"/>
    </row>
    <row r="27" spans="1:16" ht="14.25">
      <c r="A27" s="69"/>
      <c r="B27" s="67"/>
      <c r="C27" s="67"/>
      <c r="D27" s="67"/>
      <c r="E27" s="67"/>
      <c r="F27" s="67"/>
      <c r="G27" s="67"/>
      <c r="H27" s="67"/>
      <c r="I27" s="67"/>
      <c r="J27" s="67"/>
      <c r="K27" s="67"/>
      <c r="L27" s="67"/>
      <c r="M27" s="67"/>
      <c r="N27" s="67"/>
      <c r="O27" s="67"/>
      <c r="P27" s="67"/>
    </row>
    <row r="28" spans="1:16" ht="14.25">
      <c r="A28" s="69"/>
      <c r="B28" s="67"/>
      <c r="C28" s="67"/>
      <c r="D28" s="67"/>
      <c r="E28" s="67"/>
      <c r="F28" s="67"/>
      <c r="G28" s="67"/>
      <c r="H28" s="67"/>
      <c r="I28" s="67"/>
      <c r="J28" s="67"/>
      <c r="K28" s="67"/>
      <c r="L28" s="67"/>
      <c r="M28" s="67"/>
      <c r="N28" s="67"/>
      <c r="O28" s="67"/>
      <c r="P28" s="67"/>
    </row>
    <row r="29" spans="1:16" ht="15">
      <c r="A29" s="108">
        <v>4</v>
      </c>
      <c r="B29" s="109" t="s">
        <v>18</v>
      </c>
      <c r="C29" s="109"/>
      <c r="D29" s="109"/>
      <c r="E29" s="109">
        <f>SUM(E30:E45)</f>
        <v>67180</v>
      </c>
      <c r="F29" s="109">
        <f aca="true" t="shared" si="5" ref="F29:P29">SUM(F30:F45)</f>
        <v>13000</v>
      </c>
      <c r="G29" s="109">
        <f t="shared" si="5"/>
        <v>0</v>
      </c>
      <c r="H29" s="109">
        <f t="shared" si="5"/>
        <v>0</v>
      </c>
      <c r="I29" s="109">
        <f t="shared" si="5"/>
        <v>54180</v>
      </c>
      <c r="J29" s="109">
        <f t="shared" si="5"/>
        <v>0</v>
      </c>
      <c r="K29" s="109">
        <f t="shared" si="5"/>
        <v>0</v>
      </c>
      <c r="L29" s="109">
        <f t="shared" si="5"/>
        <v>0</v>
      </c>
      <c r="M29" s="109">
        <f t="shared" si="5"/>
        <v>0</v>
      </c>
      <c r="N29" s="109">
        <f t="shared" si="5"/>
        <v>0</v>
      </c>
      <c r="O29" s="109">
        <f t="shared" si="5"/>
        <v>0</v>
      </c>
      <c r="P29" s="109">
        <f t="shared" si="5"/>
        <v>0</v>
      </c>
    </row>
    <row r="30" spans="1:16" ht="31.5">
      <c r="A30" s="69"/>
      <c r="B30" s="97" t="s">
        <v>415</v>
      </c>
      <c r="C30" s="68" t="s">
        <v>34</v>
      </c>
      <c r="D30" s="68"/>
      <c r="E30" s="68">
        <v>9000</v>
      </c>
      <c r="F30" s="68"/>
      <c r="G30" s="68"/>
      <c r="H30" s="68"/>
      <c r="I30" s="68">
        <v>9000</v>
      </c>
      <c r="J30" s="67"/>
      <c r="K30" s="67"/>
      <c r="L30" s="67"/>
      <c r="M30" s="67"/>
      <c r="N30" s="67"/>
      <c r="O30" s="67"/>
      <c r="P30" s="67"/>
    </row>
    <row r="31" spans="1:16" ht="31.5">
      <c r="A31" s="69"/>
      <c r="B31" s="97" t="s">
        <v>416</v>
      </c>
      <c r="C31" s="68" t="s">
        <v>34</v>
      </c>
      <c r="D31" s="68"/>
      <c r="E31" s="68">
        <v>3500</v>
      </c>
      <c r="F31" s="68"/>
      <c r="G31" s="68"/>
      <c r="H31" s="68"/>
      <c r="I31" s="68">
        <v>3500</v>
      </c>
      <c r="J31" s="67"/>
      <c r="K31" s="67"/>
      <c r="L31" s="67"/>
      <c r="M31" s="67"/>
      <c r="N31" s="67"/>
      <c r="O31" s="67"/>
      <c r="P31" s="67"/>
    </row>
    <row r="32" spans="1:16" ht="31.5">
      <c r="A32" s="69"/>
      <c r="B32" s="97" t="s">
        <v>416</v>
      </c>
      <c r="C32" s="68" t="s">
        <v>34</v>
      </c>
      <c r="D32" s="68"/>
      <c r="E32" s="68">
        <v>3500</v>
      </c>
      <c r="F32" s="68"/>
      <c r="G32" s="68"/>
      <c r="H32" s="68"/>
      <c r="I32" s="68">
        <v>3500</v>
      </c>
      <c r="J32" s="67"/>
      <c r="K32" s="67"/>
      <c r="L32" s="67"/>
      <c r="M32" s="67"/>
      <c r="N32" s="67"/>
      <c r="O32" s="67"/>
      <c r="P32" s="67"/>
    </row>
    <row r="33" spans="1:16" ht="31.5">
      <c r="A33" s="69"/>
      <c r="B33" s="97" t="s">
        <v>329</v>
      </c>
      <c r="C33" s="68" t="s">
        <v>330</v>
      </c>
      <c r="D33" s="68"/>
      <c r="E33" s="68">
        <v>8000</v>
      </c>
      <c r="F33" s="68"/>
      <c r="G33" s="68"/>
      <c r="H33" s="68"/>
      <c r="I33" s="68">
        <v>8000</v>
      </c>
      <c r="J33" s="67"/>
      <c r="K33" s="67"/>
      <c r="L33" s="67"/>
      <c r="M33" s="67"/>
      <c r="N33" s="67"/>
      <c r="O33" s="67"/>
      <c r="P33" s="67"/>
    </row>
    <row r="34" spans="1:16" ht="31.5">
      <c r="A34" s="69"/>
      <c r="B34" s="97" t="s">
        <v>417</v>
      </c>
      <c r="C34" s="68" t="s">
        <v>48</v>
      </c>
      <c r="D34" s="68"/>
      <c r="E34" s="68">
        <v>13000</v>
      </c>
      <c r="F34" s="68">
        <v>13000</v>
      </c>
      <c r="G34" s="68"/>
      <c r="H34" s="68"/>
      <c r="I34" s="68"/>
      <c r="J34" s="67"/>
      <c r="K34" s="67"/>
      <c r="L34" s="67"/>
      <c r="M34" s="67"/>
      <c r="N34" s="67"/>
      <c r="O34" s="67"/>
      <c r="P34" s="67"/>
    </row>
    <row r="35" spans="1:16" ht="31.5">
      <c r="A35" s="69"/>
      <c r="B35" s="97" t="s">
        <v>165</v>
      </c>
      <c r="C35" s="68" t="s">
        <v>17</v>
      </c>
      <c r="D35" s="68"/>
      <c r="E35" s="68">
        <v>530</v>
      </c>
      <c r="F35" s="68"/>
      <c r="G35" s="68"/>
      <c r="H35" s="68"/>
      <c r="I35" s="68">
        <v>530</v>
      </c>
      <c r="J35" s="67"/>
      <c r="K35" s="67"/>
      <c r="L35" s="67"/>
      <c r="M35" s="67"/>
      <c r="N35" s="67"/>
      <c r="O35" s="67"/>
      <c r="P35" s="67"/>
    </row>
    <row r="36" spans="1:16" ht="31.5">
      <c r="A36" s="69"/>
      <c r="B36" s="97" t="s">
        <v>418</v>
      </c>
      <c r="C36" s="68" t="s">
        <v>36</v>
      </c>
      <c r="D36" s="68"/>
      <c r="E36" s="68">
        <v>3000</v>
      </c>
      <c r="F36" s="68"/>
      <c r="G36" s="68"/>
      <c r="H36" s="68"/>
      <c r="I36" s="68">
        <v>3000</v>
      </c>
      <c r="J36" s="67"/>
      <c r="K36" s="67"/>
      <c r="L36" s="67"/>
      <c r="M36" s="67"/>
      <c r="N36" s="67"/>
      <c r="O36" s="67"/>
      <c r="P36" s="67"/>
    </row>
    <row r="37" spans="1:16" ht="47.25">
      <c r="A37" s="69"/>
      <c r="B37" s="97" t="s">
        <v>419</v>
      </c>
      <c r="C37" s="68" t="s">
        <v>420</v>
      </c>
      <c r="D37" s="68"/>
      <c r="E37" s="68">
        <v>5000</v>
      </c>
      <c r="F37" s="68"/>
      <c r="G37" s="68"/>
      <c r="H37" s="68"/>
      <c r="I37" s="68">
        <v>5000</v>
      </c>
      <c r="J37" s="67"/>
      <c r="K37" s="67"/>
      <c r="L37" s="67"/>
      <c r="M37" s="67"/>
      <c r="N37" s="67"/>
      <c r="O37" s="67"/>
      <c r="P37" s="67"/>
    </row>
    <row r="38" spans="1:16" ht="15.75">
      <c r="A38" s="69"/>
      <c r="B38" s="97" t="s">
        <v>421</v>
      </c>
      <c r="C38" s="68" t="s">
        <v>286</v>
      </c>
      <c r="D38" s="68"/>
      <c r="E38" s="68">
        <v>4500</v>
      </c>
      <c r="F38" s="68"/>
      <c r="G38" s="68"/>
      <c r="H38" s="68"/>
      <c r="I38" s="68">
        <v>4500</v>
      </c>
      <c r="J38" s="67"/>
      <c r="K38" s="67"/>
      <c r="L38" s="67"/>
      <c r="M38" s="67"/>
      <c r="N38" s="67"/>
      <c r="O38" s="67"/>
      <c r="P38" s="67"/>
    </row>
    <row r="39" spans="1:16" ht="47.25">
      <c r="A39" s="69"/>
      <c r="B39" s="97" t="s">
        <v>422</v>
      </c>
      <c r="C39" s="68" t="s">
        <v>423</v>
      </c>
      <c r="D39" s="68"/>
      <c r="E39" s="68">
        <v>2000</v>
      </c>
      <c r="F39" s="68"/>
      <c r="G39" s="68"/>
      <c r="H39" s="68"/>
      <c r="I39" s="68">
        <v>2000</v>
      </c>
      <c r="J39" s="67"/>
      <c r="K39" s="67"/>
      <c r="L39" s="67"/>
      <c r="M39" s="67"/>
      <c r="N39" s="67"/>
      <c r="O39" s="67"/>
      <c r="P39" s="67"/>
    </row>
    <row r="40" spans="1:16" ht="31.5">
      <c r="A40" s="69"/>
      <c r="B40" s="97" t="s">
        <v>337</v>
      </c>
      <c r="C40" s="68" t="s">
        <v>300</v>
      </c>
      <c r="D40" s="68"/>
      <c r="E40" s="68">
        <v>12000</v>
      </c>
      <c r="F40" s="68"/>
      <c r="G40" s="68"/>
      <c r="H40" s="68"/>
      <c r="I40" s="68">
        <v>12000</v>
      </c>
      <c r="J40" s="67"/>
      <c r="K40" s="67"/>
      <c r="L40" s="67"/>
      <c r="M40" s="67"/>
      <c r="N40" s="67"/>
      <c r="O40" s="67"/>
      <c r="P40" s="67"/>
    </row>
    <row r="41" spans="1:16" ht="31.5">
      <c r="A41" s="94"/>
      <c r="B41" s="97" t="s">
        <v>424</v>
      </c>
      <c r="C41" s="94" t="s">
        <v>249</v>
      </c>
      <c r="D41" s="94"/>
      <c r="E41" s="95">
        <v>1000</v>
      </c>
      <c r="F41" s="95"/>
      <c r="G41" s="95"/>
      <c r="H41" s="95"/>
      <c r="I41" s="95">
        <v>1000</v>
      </c>
      <c r="J41" s="96"/>
      <c r="K41" s="95"/>
      <c r="L41" s="95"/>
      <c r="M41" s="95"/>
      <c r="N41" s="95"/>
      <c r="O41" s="95"/>
      <c r="P41" s="95"/>
    </row>
    <row r="42" spans="1:16" ht="31.5">
      <c r="A42" s="94"/>
      <c r="B42" s="97" t="s">
        <v>245</v>
      </c>
      <c r="C42" s="94" t="s">
        <v>247</v>
      </c>
      <c r="D42" s="94"/>
      <c r="E42" s="95">
        <v>50</v>
      </c>
      <c r="F42" s="95"/>
      <c r="G42" s="95"/>
      <c r="H42" s="95"/>
      <c r="I42" s="95">
        <v>50</v>
      </c>
      <c r="J42" s="96"/>
      <c r="K42" s="95"/>
      <c r="L42" s="95"/>
      <c r="M42" s="95"/>
      <c r="N42" s="95"/>
      <c r="O42" s="95"/>
      <c r="P42" s="95"/>
    </row>
    <row r="43" spans="1:16" ht="31.5">
      <c r="A43" s="94"/>
      <c r="B43" s="97" t="s">
        <v>246</v>
      </c>
      <c r="C43" s="94" t="s">
        <v>247</v>
      </c>
      <c r="D43" s="95"/>
      <c r="E43" s="95">
        <v>500</v>
      </c>
      <c r="F43" s="95"/>
      <c r="G43" s="95"/>
      <c r="H43" s="95"/>
      <c r="I43" s="95">
        <v>500</v>
      </c>
      <c r="J43" s="95"/>
      <c r="K43" s="95"/>
      <c r="L43" s="95"/>
      <c r="M43" s="95"/>
      <c r="N43" s="95"/>
      <c r="O43" s="95"/>
      <c r="P43" s="95"/>
    </row>
    <row r="44" spans="1:16" ht="47.25">
      <c r="A44" s="94"/>
      <c r="B44" s="97" t="s">
        <v>381</v>
      </c>
      <c r="C44" s="94" t="s">
        <v>247</v>
      </c>
      <c r="D44" s="95"/>
      <c r="E44" s="95">
        <v>700</v>
      </c>
      <c r="F44" s="95"/>
      <c r="G44" s="95"/>
      <c r="H44" s="95"/>
      <c r="I44" s="95">
        <v>700</v>
      </c>
      <c r="J44" s="95"/>
      <c r="K44" s="95"/>
      <c r="L44" s="95"/>
      <c r="M44" s="95"/>
      <c r="N44" s="95"/>
      <c r="O44" s="95"/>
      <c r="P44" s="95"/>
    </row>
    <row r="45" spans="1:16" ht="63">
      <c r="A45" s="94"/>
      <c r="B45" s="97" t="s">
        <v>382</v>
      </c>
      <c r="C45" s="94" t="s">
        <v>247</v>
      </c>
      <c r="D45" s="95"/>
      <c r="E45" s="95">
        <v>900</v>
      </c>
      <c r="F45" s="95"/>
      <c r="G45" s="95"/>
      <c r="H45" s="95"/>
      <c r="I45" s="95">
        <v>900</v>
      </c>
      <c r="J45" s="95"/>
      <c r="K45" s="95"/>
      <c r="L45" s="95"/>
      <c r="M45" s="95"/>
      <c r="N45" s="95"/>
      <c r="O45" s="95"/>
      <c r="P45" s="95"/>
    </row>
    <row r="46" spans="1:16" ht="15">
      <c r="A46" s="108">
        <v>5</v>
      </c>
      <c r="B46" s="109" t="s">
        <v>19</v>
      </c>
      <c r="C46" s="109"/>
      <c r="D46" s="109"/>
      <c r="E46" s="109">
        <f>SUM(E47:E48)</f>
        <v>100</v>
      </c>
      <c r="F46" s="109">
        <f aca="true" t="shared" si="6" ref="F46:P46">SUM(F47:F48)</f>
        <v>0</v>
      </c>
      <c r="G46" s="109">
        <f t="shared" si="6"/>
        <v>0</v>
      </c>
      <c r="H46" s="109">
        <f t="shared" si="6"/>
        <v>0</v>
      </c>
      <c r="I46" s="109">
        <f t="shared" si="6"/>
        <v>0</v>
      </c>
      <c r="J46" s="109">
        <f t="shared" si="6"/>
        <v>0</v>
      </c>
      <c r="K46" s="109">
        <f t="shared" si="6"/>
        <v>0</v>
      </c>
      <c r="L46" s="109">
        <f t="shared" si="6"/>
        <v>0</v>
      </c>
      <c r="M46" s="109">
        <f t="shared" si="6"/>
        <v>100</v>
      </c>
      <c r="N46" s="109">
        <f t="shared" si="6"/>
        <v>0</v>
      </c>
      <c r="O46" s="109">
        <f t="shared" si="6"/>
        <v>0</v>
      </c>
      <c r="P46" s="109">
        <f t="shared" si="6"/>
        <v>0</v>
      </c>
    </row>
    <row r="47" spans="1:16" ht="30">
      <c r="A47" s="69"/>
      <c r="B47" s="68" t="s">
        <v>338</v>
      </c>
      <c r="C47" s="68" t="s">
        <v>17</v>
      </c>
      <c r="D47" s="68"/>
      <c r="E47" s="68">
        <v>100</v>
      </c>
      <c r="F47" s="68"/>
      <c r="G47" s="68"/>
      <c r="H47" s="68"/>
      <c r="I47" s="68"/>
      <c r="J47" s="68"/>
      <c r="K47" s="68"/>
      <c r="L47" s="68"/>
      <c r="M47" s="68">
        <v>100</v>
      </c>
      <c r="N47" s="67"/>
      <c r="O47" s="67"/>
      <c r="P47" s="67"/>
    </row>
    <row r="48" spans="1:16" ht="14.25">
      <c r="A48" s="69"/>
      <c r="B48" s="67"/>
      <c r="C48" s="67"/>
      <c r="D48" s="67"/>
      <c r="E48" s="67"/>
      <c r="F48" s="67"/>
      <c r="G48" s="67"/>
      <c r="H48" s="67"/>
      <c r="I48" s="67"/>
      <c r="J48" s="67"/>
      <c r="K48" s="67"/>
      <c r="L48" s="67"/>
      <c r="M48" s="67"/>
      <c r="N48" s="67"/>
      <c r="O48" s="67"/>
      <c r="P48" s="67"/>
    </row>
    <row r="49" spans="1:16" ht="15">
      <c r="A49" s="108">
        <v>6</v>
      </c>
      <c r="B49" s="109" t="s">
        <v>20</v>
      </c>
      <c r="C49" s="109"/>
      <c r="D49" s="109"/>
      <c r="E49" s="109">
        <f>SUM(E50)</f>
        <v>120</v>
      </c>
      <c r="F49" s="109">
        <f aca="true" t="shared" si="7" ref="F49:P49">SUM(F50)</f>
        <v>0</v>
      </c>
      <c r="G49" s="109">
        <f t="shared" si="7"/>
        <v>0</v>
      </c>
      <c r="H49" s="109">
        <f t="shared" si="7"/>
        <v>0</v>
      </c>
      <c r="I49" s="109">
        <f t="shared" si="7"/>
        <v>0</v>
      </c>
      <c r="J49" s="109">
        <f t="shared" si="7"/>
        <v>0</v>
      </c>
      <c r="K49" s="109">
        <f t="shared" si="7"/>
        <v>0</v>
      </c>
      <c r="L49" s="109">
        <f t="shared" si="7"/>
        <v>0</v>
      </c>
      <c r="M49" s="109">
        <f t="shared" si="7"/>
        <v>120</v>
      </c>
      <c r="N49" s="109">
        <f t="shared" si="7"/>
        <v>0</v>
      </c>
      <c r="O49" s="109">
        <f t="shared" si="7"/>
        <v>0</v>
      </c>
      <c r="P49" s="109">
        <f t="shared" si="7"/>
        <v>0</v>
      </c>
    </row>
    <row r="50" spans="1:16" ht="60">
      <c r="A50" s="69"/>
      <c r="B50" s="68" t="s">
        <v>339</v>
      </c>
      <c r="C50" s="68" t="s">
        <v>17</v>
      </c>
      <c r="D50" s="68"/>
      <c r="E50" s="68">
        <v>120</v>
      </c>
      <c r="F50" s="68"/>
      <c r="G50" s="68"/>
      <c r="H50" s="68"/>
      <c r="I50" s="68"/>
      <c r="J50" s="68"/>
      <c r="K50" s="68"/>
      <c r="L50" s="68"/>
      <c r="M50" s="68">
        <v>120</v>
      </c>
      <c r="N50" s="68"/>
      <c r="O50" s="68"/>
      <c r="P50" s="68"/>
    </row>
    <row r="51" spans="1:16" ht="15">
      <c r="A51" s="108">
        <v>7</v>
      </c>
      <c r="B51" s="109" t="s">
        <v>21</v>
      </c>
      <c r="C51" s="109"/>
      <c r="D51" s="109"/>
      <c r="E51" s="109">
        <f>SUM(E52:E57)</f>
        <v>5860</v>
      </c>
      <c r="F51" s="109">
        <f aca="true" t="shared" si="8" ref="F51:P51">SUM(F52:F57)</f>
        <v>0</v>
      </c>
      <c r="G51" s="109">
        <f t="shared" si="8"/>
        <v>0</v>
      </c>
      <c r="H51" s="109">
        <f t="shared" si="8"/>
        <v>0</v>
      </c>
      <c r="I51" s="109">
        <f t="shared" si="8"/>
        <v>0</v>
      </c>
      <c r="J51" s="109">
        <f t="shared" si="8"/>
        <v>0</v>
      </c>
      <c r="K51" s="109">
        <f t="shared" si="8"/>
        <v>0</v>
      </c>
      <c r="L51" s="109">
        <f t="shared" si="8"/>
        <v>0</v>
      </c>
      <c r="M51" s="109">
        <f t="shared" si="8"/>
        <v>5360</v>
      </c>
      <c r="N51" s="109">
        <f t="shared" si="8"/>
        <v>500</v>
      </c>
      <c r="O51" s="109">
        <f t="shared" si="8"/>
        <v>0</v>
      </c>
      <c r="P51" s="109">
        <f t="shared" si="8"/>
        <v>0</v>
      </c>
    </row>
    <row r="52" spans="1:16" ht="30">
      <c r="A52" s="98"/>
      <c r="B52" s="95" t="s">
        <v>384</v>
      </c>
      <c r="C52" s="95" t="s">
        <v>249</v>
      </c>
      <c r="D52" s="99"/>
      <c r="E52" s="95">
        <v>500</v>
      </c>
      <c r="F52" s="99"/>
      <c r="G52" s="99"/>
      <c r="H52" s="99"/>
      <c r="I52" s="99"/>
      <c r="J52" s="99"/>
      <c r="K52" s="99"/>
      <c r="L52" s="99"/>
      <c r="M52" s="95"/>
      <c r="N52" s="95">
        <v>500</v>
      </c>
      <c r="O52" s="99"/>
      <c r="P52" s="95"/>
    </row>
    <row r="53" spans="1:16" ht="30">
      <c r="A53" s="98"/>
      <c r="B53" s="100" t="s">
        <v>101</v>
      </c>
      <c r="C53" s="101" t="s">
        <v>90</v>
      </c>
      <c r="D53" s="99"/>
      <c r="E53" s="95">
        <v>3000</v>
      </c>
      <c r="F53" s="99"/>
      <c r="G53" s="99"/>
      <c r="H53" s="99"/>
      <c r="I53" s="99"/>
      <c r="J53" s="99"/>
      <c r="K53" s="99"/>
      <c r="L53" s="99"/>
      <c r="M53" s="95">
        <v>3000</v>
      </c>
      <c r="N53" s="95"/>
      <c r="O53" s="99"/>
      <c r="P53" s="95"/>
    </row>
    <row r="54" spans="1:16" ht="75">
      <c r="A54" s="98"/>
      <c r="B54" s="94" t="s">
        <v>375</v>
      </c>
      <c r="C54" s="94" t="s">
        <v>91</v>
      </c>
      <c r="D54" s="99"/>
      <c r="E54" s="95">
        <v>2000</v>
      </c>
      <c r="F54" s="99"/>
      <c r="G54" s="99"/>
      <c r="H54" s="99"/>
      <c r="I54" s="99"/>
      <c r="J54" s="99"/>
      <c r="K54" s="99"/>
      <c r="L54" s="99"/>
      <c r="M54" s="95">
        <v>2000</v>
      </c>
      <c r="N54" s="95"/>
      <c r="O54" s="99"/>
      <c r="P54" s="95"/>
    </row>
    <row r="55" spans="1:16" ht="45">
      <c r="A55" s="98"/>
      <c r="B55" s="100" t="s">
        <v>340</v>
      </c>
      <c r="C55" s="101" t="s">
        <v>24</v>
      </c>
      <c r="D55" s="99"/>
      <c r="E55" s="95">
        <v>200</v>
      </c>
      <c r="F55" s="99"/>
      <c r="G55" s="99"/>
      <c r="H55" s="99"/>
      <c r="I55" s="99"/>
      <c r="J55" s="99"/>
      <c r="K55" s="99"/>
      <c r="L55" s="99"/>
      <c r="M55" s="95">
        <v>200</v>
      </c>
      <c r="N55" s="95"/>
      <c r="O55" s="99"/>
      <c r="P55" s="95"/>
    </row>
    <row r="56" spans="1:16" ht="30">
      <c r="A56" s="98"/>
      <c r="B56" s="100" t="s">
        <v>341</v>
      </c>
      <c r="C56" s="101" t="s">
        <v>24</v>
      </c>
      <c r="D56" s="99"/>
      <c r="E56" s="95">
        <v>100</v>
      </c>
      <c r="F56" s="99"/>
      <c r="G56" s="99"/>
      <c r="H56" s="99"/>
      <c r="I56" s="99"/>
      <c r="J56" s="99"/>
      <c r="K56" s="99"/>
      <c r="L56" s="99"/>
      <c r="M56" s="95">
        <v>100</v>
      </c>
      <c r="N56" s="95"/>
      <c r="O56" s="99"/>
      <c r="P56" s="95"/>
    </row>
    <row r="57" spans="1:16" ht="30">
      <c r="A57" s="98"/>
      <c r="B57" s="94" t="s">
        <v>342</v>
      </c>
      <c r="C57" s="94" t="s">
        <v>343</v>
      </c>
      <c r="D57" s="99"/>
      <c r="E57" s="95">
        <v>60</v>
      </c>
      <c r="F57" s="99"/>
      <c r="G57" s="99"/>
      <c r="H57" s="99"/>
      <c r="I57" s="99"/>
      <c r="J57" s="99"/>
      <c r="K57" s="99"/>
      <c r="L57" s="99"/>
      <c r="M57" s="95">
        <v>60</v>
      </c>
      <c r="N57" s="95"/>
      <c r="O57" s="99"/>
      <c r="P57" s="95"/>
    </row>
    <row r="58" spans="1:16" ht="15">
      <c r="A58" s="108">
        <v>8</v>
      </c>
      <c r="B58" s="109" t="s">
        <v>314</v>
      </c>
      <c r="C58" s="110"/>
      <c r="D58" s="110"/>
      <c r="E58" s="110">
        <f>SUM(E59:E61)</f>
        <v>5100</v>
      </c>
      <c r="F58" s="110">
        <f aca="true" t="shared" si="9" ref="F58:P58">SUM(F59:F61)</f>
        <v>0</v>
      </c>
      <c r="G58" s="110">
        <f t="shared" si="9"/>
        <v>0</v>
      </c>
      <c r="H58" s="110">
        <f t="shared" si="9"/>
        <v>0</v>
      </c>
      <c r="I58" s="110">
        <f t="shared" si="9"/>
        <v>0</v>
      </c>
      <c r="J58" s="110">
        <f t="shared" si="9"/>
        <v>0</v>
      </c>
      <c r="K58" s="110">
        <f t="shared" si="9"/>
        <v>0</v>
      </c>
      <c r="L58" s="110">
        <f t="shared" si="9"/>
        <v>0</v>
      </c>
      <c r="M58" s="110">
        <f t="shared" si="9"/>
        <v>0</v>
      </c>
      <c r="N58" s="110">
        <f t="shared" si="9"/>
        <v>5100</v>
      </c>
      <c r="O58" s="110">
        <f t="shared" si="9"/>
        <v>0</v>
      </c>
      <c r="P58" s="110">
        <f t="shared" si="9"/>
        <v>0</v>
      </c>
    </row>
    <row r="59" spans="1:16" ht="51">
      <c r="A59" s="98"/>
      <c r="B59" s="133" t="s">
        <v>385</v>
      </c>
      <c r="C59" s="95" t="s">
        <v>247</v>
      </c>
      <c r="D59" s="95"/>
      <c r="E59" s="95">
        <v>4000</v>
      </c>
      <c r="F59" s="95"/>
      <c r="G59" s="95"/>
      <c r="H59" s="95"/>
      <c r="I59" s="95"/>
      <c r="J59" s="95"/>
      <c r="K59" s="95"/>
      <c r="L59" s="95"/>
      <c r="M59" s="95"/>
      <c r="N59" s="95">
        <v>4000</v>
      </c>
      <c r="O59" s="95"/>
      <c r="P59" s="95"/>
    </row>
    <row r="60" spans="1:16" ht="45">
      <c r="A60" s="98"/>
      <c r="B60" s="102" t="s">
        <v>344</v>
      </c>
      <c r="C60" s="95" t="s">
        <v>345</v>
      </c>
      <c r="D60" s="95"/>
      <c r="E60" s="95">
        <v>100</v>
      </c>
      <c r="F60" s="95"/>
      <c r="G60" s="95"/>
      <c r="H60" s="95"/>
      <c r="I60" s="95"/>
      <c r="J60" s="95"/>
      <c r="K60" s="95"/>
      <c r="L60" s="95"/>
      <c r="M60" s="95"/>
      <c r="N60" s="95">
        <v>100</v>
      </c>
      <c r="O60" s="95"/>
      <c r="P60" s="95"/>
    </row>
    <row r="61" spans="1:16" ht="45">
      <c r="A61" s="98"/>
      <c r="B61" s="134" t="s">
        <v>425</v>
      </c>
      <c r="C61" s="134" t="s">
        <v>140</v>
      </c>
      <c r="D61" s="95"/>
      <c r="E61" s="95">
        <v>1000</v>
      </c>
      <c r="F61" s="95"/>
      <c r="G61" s="95"/>
      <c r="H61" s="95"/>
      <c r="I61" s="95"/>
      <c r="J61" s="95"/>
      <c r="K61" s="95"/>
      <c r="L61" s="95"/>
      <c r="M61" s="95"/>
      <c r="N61" s="95">
        <v>1000</v>
      </c>
      <c r="O61" s="95"/>
      <c r="P61" s="95"/>
    </row>
    <row r="62" spans="1:16" ht="15">
      <c r="A62" s="108">
        <v>9</v>
      </c>
      <c r="B62" s="109" t="s">
        <v>38</v>
      </c>
      <c r="C62" s="109"/>
      <c r="D62" s="109"/>
      <c r="E62" s="109">
        <v>0</v>
      </c>
      <c r="F62" s="109">
        <v>0</v>
      </c>
      <c r="G62" s="109">
        <v>0</v>
      </c>
      <c r="H62" s="109">
        <v>0</v>
      </c>
      <c r="I62" s="109">
        <v>0</v>
      </c>
      <c r="J62" s="109">
        <v>0</v>
      </c>
      <c r="K62" s="109">
        <v>0</v>
      </c>
      <c r="L62" s="109">
        <v>0</v>
      </c>
      <c r="M62" s="109">
        <v>0</v>
      </c>
      <c r="N62" s="109">
        <v>0</v>
      </c>
      <c r="O62" s="109">
        <v>0</v>
      </c>
      <c r="P62" s="109">
        <v>0</v>
      </c>
    </row>
    <row r="63" spans="1:16" ht="30">
      <c r="A63" s="108">
        <v>10</v>
      </c>
      <c r="B63" s="109" t="s">
        <v>39</v>
      </c>
      <c r="C63" s="109"/>
      <c r="D63" s="109"/>
      <c r="E63" s="109">
        <f>SUM(E64)</f>
        <v>500</v>
      </c>
      <c r="F63" s="109">
        <f aca="true" t="shared" si="10" ref="F63:P63">SUM(F64)</f>
        <v>0</v>
      </c>
      <c r="G63" s="109">
        <f t="shared" si="10"/>
        <v>0</v>
      </c>
      <c r="H63" s="109">
        <f t="shared" si="10"/>
        <v>0</v>
      </c>
      <c r="I63" s="109">
        <f t="shared" si="10"/>
        <v>0</v>
      </c>
      <c r="J63" s="109">
        <f t="shared" si="10"/>
        <v>0</v>
      </c>
      <c r="K63" s="109">
        <f t="shared" si="10"/>
        <v>0</v>
      </c>
      <c r="L63" s="109">
        <f t="shared" si="10"/>
        <v>0</v>
      </c>
      <c r="M63" s="109">
        <f t="shared" si="10"/>
        <v>500</v>
      </c>
      <c r="N63" s="109">
        <f t="shared" si="10"/>
        <v>0</v>
      </c>
      <c r="O63" s="109">
        <f t="shared" si="10"/>
        <v>0</v>
      </c>
      <c r="P63" s="109">
        <f t="shared" si="10"/>
        <v>0</v>
      </c>
    </row>
    <row r="64" spans="1:16" ht="45">
      <c r="A64" s="69"/>
      <c r="B64" s="68" t="s">
        <v>346</v>
      </c>
      <c r="C64" s="68" t="s">
        <v>286</v>
      </c>
      <c r="D64" s="68"/>
      <c r="E64" s="68">
        <v>500</v>
      </c>
      <c r="F64" s="68"/>
      <c r="G64" s="68"/>
      <c r="H64" s="68"/>
      <c r="I64" s="68"/>
      <c r="J64" s="68"/>
      <c r="K64" s="68"/>
      <c r="L64" s="68"/>
      <c r="M64" s="68">
        <v>500</v>
      </c>
      <c r="N64" s="68"/>
      <c r="O64" s="68"/>
      <c r="P64" s="68"/>
    </row>
    <row r="65" spans="1:16" ht="15">
      <c r="A65" s="108">
        <v>11</v>
      </c>
      <c r="B65" s="109" t="s">
        <v>57</v>
      </c>
      <c r="C65" s="109"/>
      <c r="D65" s="109"/>
      <c r="E65" s="109">
        <f>SUM(E66:E69)</f>
        <v>1500</v>
      </c>
      <c r="F65" s="109">
        <f aca="true" t="shared" si="11" ref="F65:P65">SUM(F66:F69)</f>
        <v>0</v>
      </c>
      <c r="G65" s="109">
        <f t="shared" si="11"/>
        <v>0</v>
      </c>
      <c r="H65" s="109">
        <f t="shared" si="11"/>
        <v>0</v>
      </c>
      <c r="I65" s="109">
        <f t="shared" si="11"/>
        <v>0</v>
      </c>
      <c r="J65" s="109">
        <f t="shared" si="11"/>
        <v>1500</v>
      </c>
      <c r="K65" s="109">
        <f t="shared" si="11"/>
        <v>0</v>
      </c>
      <c r="L65" s="109">
        <f t="shared" si="11"/>
        <v>0</v>
      </c>
      <c r="M65" s="109">
        <f t="shared" si="11"/>
        <v>0</v>
      </c>
      <c r="N65" s="109">
        <f t="shared" si="11"/>
        <v>0</v>
      </c>
      <c r="O65" s="109">
        <f t="shared" si="11"/>
        <v>0</v>
      </c>
      <c r="P65" s="109">
        <f t="shared" si="11"/>
        <v>0</v>
      </c>
    </row>
    <row r="66" spans="1:16" ht="15">
      <c r="A66" s="94"/>
      <c r="B66" s="95" t="s">
        <v>426</v>
      </c>
      <c r="C66" s="95" t="s">
        <v>249</v>
      </c>
      <c r="D66" s="95"/>
      <c r="E66" s="95">
        <v>500</v>
      </c>
      <c r="F66" s="95"/>
      <c r="G66" s="95"/>
      <c r="H66" s="95"/>
      <c r="I66" s="95"/>
      <c r="J66" s="95">
        <v>500</v>
      </c>
      <c r="K66" s="95"/>
      <c r="L66" s="95"/>
      <c r="M66" s="95"/>
      <c r="N66" s="95"/>
      <c r="O66" s="95"/>
      <c r="P66" s="95"/>
    </row>
    <row r="67" spans="1:16" ht="30">
      <c r="A67" s="94"/>
      <c r="B67" s="94" t="s">
        <v>251</v>
      </c>
      <c r="C67" s="94" t="s">
        <v>244</v>
      </c>
      <c r="D67" s="94"/>
      <c r="E67" s="94">
        <v>200</v>
      </c>
      <c r="F67" s="94"/>
      <c r="G67" s="94"/>
      <c r="H67" s="94"/>
      <c r="I67" s="94"/>
      <c r="J67" s="94">
        <v>200</v>
      </c>
      <c r="K67" s="103"/>
      <c r="L67" s="95"/>
      <c r="M67" s="95"/>
      <c r="N67" s="95"/>
      <c r="O67" s="95"/>
      <c r="P67" s="95"/>
    </row>
    <row r="68" spans="1:16" ht="15">
      <c r="A68" s="94"/>
      <c r="B68" s="94" t="s">
        <v>427</v>
      </c>
      <c r="C68" s="94" t="s">
        <v>249</v>
      </c>
      <c r="D68" s="94"/>
      <c r="E68" s="94">
        <v>500</v>
      </c>
      <c r="F68" s="94"/>
      <c r="G68" s="94"/>
      <c r="H68" s="94"/>
      <c r="I68" s="94"/>
      <c r="J68" s="94">
        <v>500</v>
      </c>
      <c r="K68" s="103"/>
      <c r="L68" s="95"/>
      <c r="M68" s="95"/>
      <c r="N68" s="95"/>
      <c r="O68" s="95"/>
      <c r="P68" s="95"/>
    </row>
    <row r="69" spans="1:16" ht="30">
      <c r="A69" s="94"/>
      <c r="B69" s="94" t="s">
        <v>428</v>
      </c>
      <c r="C69" s="94" t="s">
        <v>429</v>
      </c>
      <c r="D69" s="94"/>
      <c r="E69" s="94">
        <v>300</v>
      </c>
      <c r="F69" s="94"/>
      <c r="G69" s="94"/>
      <c r="H69" s="94"/>
      <c r="I69" s="94"/>
      <c r="J69" s="94">
        <v>300</v>
      </c>
      <c r="K69" s="103"/>
      <c r="L69" s="95"/>
      <c r="M69" s="95"/>
      <c r="N69" s="95"/>
      <c r="O69" s="95"/>
      <c r="P69" s="95"/>
    </row>
    <row r="70" spans="1:16" ht="15">
      <c r="A70" s="108">
        <v>12</v>
      </c>
      <c r="B70" s="109" t="s">
        <v>61</v>
      </c>
      <c r="C70" s="108"/>
      <c r="D70" s="109"/>
      <c r="E70" s="109">
        <f>SUM(E71)</f>
        <v>300</v>
      </c>
      <c r="F70" s="109">
        <f aca="true" t="shared" si="12" ref="F70:P70">SUM(F71)</f>
        <v>0</v>
      </c>
      <c r="G70" s="109">
        <f t="shared" si="12"/>
        <v>0</v>
      </c>
      <c r="H70" s="109">
        <f t="shared" si="12"/>
        <v>0</v>
      </c>
      <c r="I70" s="109">
        <f t="shared" si="12"/>
        <v>0</v>
      </c>
      <c r="J70" s="109">
        <f t="shared" si="12"/>
        <v>0</v>
      </c>
      <c r="K70" s="109">
        <f t="shared" si="12"/>
        <v>0</v>
      </c>
      <c r="L70" s="109">
        <f t="shared" si="12"/>
        <v>0</v>
      </c>
      <c r="M70" s="109">
        <f t="shared" si="12"/>
        <v>300</v>
      </c>
      <c r="N70" s="109">
        <f t="shared" si="12"/>
        <v>0</v>
      </c>
      <c r="O70" s="109">
        <f t="shared" si="12"/>
        <v>0</v>
      </c>
      <c r="P70" s="109">
        <f t="shared" si="12"/>
        <v>0</v>
      </c>
    </row>
    <row r="71" spans="1:16" ht="30">
      <c r="A71" s="98"/>
      <c r="B71" s="94" t="s">
        <v>252</v>
      </c>
      <c r="C71" s="94" t="s">
        <v>244</v>
      </c>
      <c r="D71" s="94"/>
      <c r="E71" s="94">
        <v>300</v>
      </c>
      <c r="F71" s="94"/>
      <c r="G71" s="94"/>
      <c r="H71" s="94"/>
      <c r="I71" s="94"/>
      <c r="J71" s="95"/>
      <c r="K71" s="95"/>
      <c r="L71" s="95"/>
      <c r="M71" s="95">
        <v>300</v>
      </c>
      <c r="N71" s="95"/>
      <c r="O71" s="95"/>
      <c r="P71" s="95"/>
    </row>
    <row r="72" spans="1:16" ht="15">
      <c r="A72" s="108">
        <v>13</v>
      </c>
      <c r="B72" s="109" t="s">
        <v>69</v>
      </c>
      <c r="C72" s="109"/>
      <c r="D72" s="109"/>
      <c r="E72" s="109">
        <f>SUM(E73:E82)</f>
        <v>8702</v>
      </c>
      <c r="F72" s="109">
        <f aca="true" t="shared" si="13" ref="F72:P72">SUM(F73:F82)</f>
        <v>0</v>
      </c>
      <c r="G72" s="109">
        <f t="shared" si="13"/>
        <v>3000</v>
      </c>
      <c r="H72" s="109">
        <f t="shared" si="13"/>
        <v>0</v>
      </c>
      <c r="I72" s="109">
        <f t="shared" si="13"/>
        <v>0</v>
      </c>
      <c r="J72" s="109">
        <f t="shared" si="13"/>
        <v>0</v>
      </c>
      <c r="K72" s="109">
        <f t="shared" si="13"/>
        <v>0</v>
      </c>
      <c r="L72" s="109">
        <f t="shared" si="13"/>
        <v>0</v>
      </c>
      <c r="M72" s="109">
        <f t="shared" si="13"/>
        <v>4200</v>
      </c>
      <c r="N72" s="109">
        <f t="shared" si="13"/>
        <v>700</v>
      </c>
      <c r="O72" s="109">
        <f t="shared" si="13"/>
        <v>800</v>
      </c>
      <c r="P72" s="109">
        <f t="shared" si="13"/>
        <v>2</v>
      </c>
    </row>
    <row r="73" spans="1:16" ht="30">
      <c r="A73" s="94"/>
      <c r="B73" s="94" t="s">
        <v>387</v>
      </c>
      <c r="C73" s="94" t="s">
        <v>249</v>
      </c>
      <c r="D73" s="94"/>
      <c r="E73" s="94">
        <v>500</v>
      </c>
      <c r="F73" s="94"/>
      <c r="G73" s="94"/>
      <c r="H73" s="94"/>
      <c r="I73" s="94"/>
      <c r="J73" s="94"/>
      <c r="K73" s="94"/>
      <c r="L73" s="94"/>
      <c r="M73" s="94"/>
      <c r="N73" s="94">
        <v>500</v>
      </c>
      <c r="O73" s="94"/>
      <c r="P73" s="94"/>
    </row>
    <row r="74" spans="1:16" ht="15">
      <c r="A74" s="94"/>
      <c r="B74" s="94" t="s">
        <v>388</v>
      </c>
      <c r="C74" s="94" t="s">
        <v>249</v>
      </c>
      <c r="D74" s="94"/>
      <c r="E74" s="94">
        <v>500</v>
      </c>
      <c r="F74" s="94"/>
      <c r="G74" s="94"/>
      <c r="H74" s="94"/>
      <c r="I74" s="94"/>
      <c r="J74" s="94"/>
      <c r="K74" s="94"/>
      <c r="L74" s="94"/>
      <c r="M74" s="94"/>
      <c r="N74" s="94"/>
      <c r="O74" s="94">
        <v>500</v>
      </c>
      <c r="P74" s="94"/>
    </row>
    <row r="75" spans="1:16" ht="15">
      <c r="A75" s="94"/>
      <c r="B75" s="94" t="s">
        <v>255</v>
      </c>
      <c r="C75" s="94" t="s">
        <v>244</v>
      </c>
      <c r="D75" s="94"/>
      <c r="E75" s="94">
        <v>200</v>
      </c>
      <c r="F75" s="94"/>
      <c r="G75" s="94"/>
      <c r="H75" s="94"/>
      <c r="I75" s="94"/>
      <c r="J75" s="94"/>
      <c r="K75" s="94"/>
      <c r="L75" s="94"/>
      <c r="M75" s="94"/>
      <c r="N75" s="94">
        <v>200</v>
      </c>
      <c r="O75" s="94"/>
      <c r="P75" s="94"/>
    </row>
    <row r="76" spans="1:16" ht="15">
      <c r="A76" s="94"/>
      <c r="B76" s="94" t="s">
        <v>256</v>
      </c>
      <c r="C76" s="94" t="s">
        <v>244</v>
      </c>
      <c r="D76" s="94"/>
      <c r="E76" s="94">
        <v>300</v>
      </c>
      <c r="F76" s="94"/>
      <c r="G76" s="94"/>
      <c r="H76" s="94"/>
      <c r="I76" s="94"/>
      <c r="J76" s="94"/>
      <c r="K76" s="94"/>
      <c r="L76" s="94"/>
      <c r="M76" s="94"/>
      <c r="N76" s="94"/>
      <c r="O76" s="94">
        <v>300</v>
      </c>
      <c r="P76" s="94"/>
    </row>
    <row r="77" spans="1:16" ht="45">
      <c r="A77" s="94"/>
      <c r="B77" s="94" t="s">
        <v>347</v>
      </c>
      <c r="C77" s="94" t="s">
        <v>345</v>
      </c>
      <c r="D77" s="94"/>
      <c r="E77" s="94">
        <v>200</v>
      </c>
      <c r="F77" s="94"/>
      <c r="G77" s="94"/>
      <c r="H77" s="94"/>
      <c r="I77" s="94"/>
      <c r="J77" s="94"/>
      <c r="K77" s="94"/>
      <c r="L77" s="94"/>
      <c r="M77" s="94">
        <v>200</v>
      </c>
      <c r="N77" s="94"/>
      <c r="O77" s="94"/>
      <c r="P77" s="94"/>
    </row>
    <row r="78" spans="1:16" ht="15">
      <c r="A78" s="94"/>
      <c r="B78" s="94" t="s">
        <v>430</v>
      </c>
      <c r="C78" s="94" t="s">
        <v>221</v>
      </c>
      <c r="D78" s="94"/>
      <c r="E78" s="94">
        <v>3000</v>
      </c>
      <c r="F78" s="94"/>
      <c r="G78" s="94"/>
      <c r="H78" s="94"/>
      <c r="I78" s="94"/>
      <c r="J78" s="94"/>
      <c r="K78" s="94"/>
      <c r="L78" s="94"/>
      <c r="M78" s="94">
        <v>3000</v>
      </c>
      <c r="N78" s="94"/>
      <c r="O78" s="94"/>
      <c r="P78" s="94"/>
    </row>
    <row r="79" spans="1:16" ht="30">
      <c r="A79" s="94"/>
      <c r="B79" s="94" t="s">
        <v>431</v>
      </c>
      <c r="C79" s="94" t="s">
        <v>429</v>
      </c>
      <c r="D79" s="94"/>
      <c r="E79" s="94">
        <v>1000</v>
      </c>
      <c r="F79" s="94"/>
      <c r="G79" s="94"/>
      <c r="H79" s="94"/>
      <c r="I79" s="94"/>
      <c r="J79" s="94"/>
      <c r="K79" s="94"/>
      <c r="L79" s="94"/>
      <c r="M79" s="94">
        <v>1000</v>
      </c>
      <c r="N79" s="94"/>
      <c r="O79" s="94"/>
      <c r="P79" s="94"/>
    </row>
    <row r="80" spans="1:16" ht="45">
      <c r="A80" s="94" t="s">
        <v>432</v>
      </c>
      <c r="B80" s="94" t="s">
        <v>376</v>
      </c>
      <c r="C80" s="94" t="s">
        <v>90</v>
      </c>
      <c r="D80" s="94"/>
      <c r="E80" s="94">
        <v>3000</v>
      </c>
      <c r="F80" s="94"/>
      <c r="G80" s="94">
        <v>3000</v>
      </c>
      <c r="H80" s="94"/>
      <c r="I80" s="94"/>
      <c r="J80" s="94"/>
      <c r="K80" s="94"/>
      <c r="L80" s="94"/>
      <c r="M80" s="94"/>
      <c r="N80" s="94"/>
      <c r="O80" s="94"/>
      <c r="P80" s="94"/>
    </row>
    <row r="81" spans="1:16" ht="30">
      <c r="A81" s="94" t="s">
        <v>433</v>
      </c>
      <c r="B81" s="104" t="s">
        <v>377</v>
      </c>
      <c r="C81" s="94" t="s">
        <v>90</v>
      </c>
      <c r="D81" s="94"/>
      <c r="E81" s="94">
        <v>1</v>
      </c>
      <c r="F81" s="94"/>
      <c r="G81" s="94"/>
      <c r="H81" s="94"/>
      <c r="I81" s="94"/>
      <c r="J81" s="94"/>
      <c r="K81" s="94"/>
      <c r="L81" s="94"/>
      <c r="M81" s="94"/>
      <c r="N81" s="94"/>
      <c r="O81" s="94"/>
      <c r="P81" s="94">
        <v>1</v>
      </c>
    </row>
    <row r="82" spans="1:16" ht="135">
      <c r="A82" s="94"/>
      <c r="B82" s="105" t="s">
        <v>378</v>
      </c>
      <c r="C82" s="94" t="s">
        <v>90</v>
      </c>
      <c r="D82" s="105" t="s">
        <v>378</v>
      </c>
      <c r="E82" s="94">
        <v>1</v>
      </c>
      <c r="F82" s="94"/>
      <c r="G82" s="94"/>
      <c r="H82" s="94"/>
      <c r="I82" s="94"/>
      <c r="J82" s="94"/>
      <c r="K82" s="94"/>
      <c r="L82" s="94"/>
      <c r="M82" s="94"/>
      <c r="N82" s="94"/>
      <c r="O82" s="94"/>
      <c r="P82" s="94">
        <v>1</v>
      </c>
    </row>
    <row r="83" spans="1:16" ht="15">
      <c r="A83" s="108">
        <v>14</v>
      </c>
      <c r="B83" s="109" t="s">
        <v>70</v>
      </c>
      <c r="C83" s="109"/>
      <c r="D83" s="109"/>
      <c r="E83" s="109">
        <f>SUM(E84:E85)</f>
        <v>2555</v>
      </c>
      <c r="F83" s="109">
        <f aca="true" t="shared" si="14" ref="F83:P83">SUM(F84:F85)</f>
        <v>0</v>
      </c>
      <c r="G83" s="109">
        <f t="shared" si="14"/>
        <v>0</v>
      </c>
      <c r="H83" s="109">
        <f t="shared" si="14"/>
        <v>0</v>
      </c>
      <c r="I83" s="109">
        <f t="shared" si="14"/>
        <v>0</v>
      </c>
      <c r="J83" s="109">
        <f t="shared" si="14"/>
        <v>0</v>
      </c>
      <c r="K83" s="109">
        <f t="shared" si="14"/>
        <v>0</v>
      </c>
      <c r="L83" s="109">
        <f t="shared" si="14"/>
        <v>0</v>
      </c>
      <c r="M83" s="109">
        <f t="shared" si="14"/>
        <v>2555</v>
      </c>
      <c r="N83" s="109">
        <f t="shared" si="14"/>
        <v>0</v>
      </c>
      <c r="O83" s="109">
        <f t="shared" si="14"/>
        <v>0</v>
      </c>
      <c r="P83" s="109">
        <f t="shared" si="14"/>
        <v>0</v>
      </c>
    </row>
    <row r="84" spans="1:16" ht="15">
      <c r="A84" s="98"/>
      <c r="B84" s="103" t="s">
        <v>389</v>
      </c>
      <c r="C84" s="103" t="s">
        <v>247</v>
      </c>
      <c r="D84" s="103"/>
      <c r="E84" s="103">
        <v>900</v>
      </c>
      <c r="F84" s="99"/>
      <c r="G84" s="99"/>
      <c r="H84" s="99"/>
      <c r="I84" s="99"/>
      <c r="J84" s="99"/>
      <c r="K84" s="99"/>
      <c r="L84" s="99"/>
      <c r="M84" s="103">
        <v>900</v>
      </c>
      <c r="N84" s="99"/>
      <c r="O84" s="99"/>
      <c r="P84" s="99"/>
    </row>
    <row r="85" spans="1:16" ht="60">
      <c r="A85" s="98"/>
      <c r="B85" s="103" t="s">
        <v>434</v>
      </c>
      <c r="C85" s="103" t="s">
        <v>48</v>
      </c>
      <c r="D85" s="103"/>
      <c r="E85" s="103">
        <v>1655</v>
      </c>
      <c r="F85" s="99"/>
      <c r="G85" s="99"/>
      <c r="H85" s="99"/>
      <c r="I85" s="99"/>
      <c r="J85" s="99"/>
      <c r="K85" s="99"/>
      <c r="L85" s="99"/>
      <c r="M85" s="103">
        <v>1655</v>
      </c>
      <c r="N85" s="99"/>
      <c r="O85" s="99"/>
      <c r="P85" s="99"/>
    </row>
    <row r="86" spans="1:16" ht="15">
      <c r="A86" s="108">
        <v>15</v>
      </c>
      <c r="B86" s="109" t="s">
        <v>133</v>
      </c>
      <c r="C86" s="108"/>
      <c r="D86" s="109"/>
      <c r="E86" s="109">
        <f>SUM(E87:E93)</f>
        <v>3395</v>
      </c>
      <c r="F86" s="109">
        <f aca="true" t="shared" si="15" ref="F86:P86">SUM(F87:F93)</f>
        <v>0</v>
      </c>
      <c r="G86" s="109">
        <f t="shared" si="15"/>
        <v>0</v>
      </c>
      <c r="H86" s="109">
        <f t="shared" si="15"/>
        <v>0</v>
      </c>
      <c r="I86" s="109">
        <f t="shared" si="15"/>
        <v>0</v>
      </c>
      <c r="J86" s="109">
        <f t="shared" si="15"/>
        <v>100</v>
      </c>
      <c r="K86" s="109">
        <f t="shared" si="15"/>
        <v>0</v>
      </c>
      <c r="L86" s="109">
        <f t="shared" si="15"/>
        <v>0</v>
      </c>
      <c r="M86" s="109">
        <f t="shared" si="15"/>
        <v>2825</v>
      </c>
      <c r="N86" s="109">
        <f t="shared" si="15"/>
        <v>0</v>
      </c>
      <c r="O86" s="109">
        <f t="shared" si="15"/>
        <v>0</v>
      </c>
      <c r="P86" s="109">
        <f t="shared" si="15"/>
        <v>470</v>
      </c>
    </row>
    <row r="87" spans="1:16" ht="30">
      <c r="A87" s="94"/>
      <c r="B87" s="94" t="s">
        <v>259</v>
      </c>
      <c r="C87" s="94" t="s">
        <v>244</v>
      </c>
      <c r="D87" s="94"/>
      <c r="E87" s="94">
        <v>500</v>
      </c>
      <c r="F87" s="94"/>
      <c r="G87" s="94"/>
      <c r="H87" s="94"/>
      <c r="I87" s="94"/>
      <c r="J87" s="94"/>
      <c r="K87" s="94"/>
      <c r="L87" s="94"/>
      <c r="M87" s="94">
        <v>500</v>
      </c>
      <c r="N87" s="94"/>
      <c r="O87" s="94"/>
      <c r="P87" s="94"/>
    </row>
    <row r="88" spans="1:16" ht="30">
      <c r="A88" s="94"/>
      <c r="B88" s="94" t="s">
        <v>260</v>
      </c>
      <c r="C88" s="94" t="s">
        <v>244</v>
      </c>
      <c r="D88" s="94"/>
      <c r="E88" s="94">
        <v>100</v>
      </c>
      <c r="F88" s="94"/>
      <c r="G88" s="94"/>
      <c r="H88" s="94"/>
      <c r="I88" s="94"/>
      <c r="J88" s="94">
        <v>100</v>
      </c>
      <c r="K88" s="94"/>
      <c r="L88" s="94"/>
      <c r="M88" s="94"/>
      <c r="N88" s="94"/>
      <c r="O88" s="94"/>
      <c r="P88" s="94"/>
    </row>
    <row r="89" spans="1:16" ht="15">
      <c r="A89" s="94"/>
      <c r="B89" s="95" t="s">
        <v>435</v>
      </c>
      <c r="C89" s="95" t="s">
        <v>48</v>
      </c>
      <c r="D89" s="94"/>
      <c r="E89" s="94">
        <v>970</v>
      </c>
      <c r="F89" s="94"/>
      <c r="G89" s="94"/>
      <c r="H89" s="94"/>
      <c r="I89" s="94"/>
      <c r="J89" s="94"/>
      <c r="K89" s="94"/>
      <c r="L89" s="94"/>
      <c r="M89" s="94">
        <v>500</v>
      </c>
      <c r="N89" s="94"/>
      <c r="O89" s="94"/>
      <c r="P89" s="94">
        <v>470</v>
      </c>
    </row>
    <row r="90" spans="1:16" ht="30">
      <c r="A90" s="94"/>
      <c r="B90" s="95" t="s">
        <v>331</v>
      </c>
      <c r="C90" s="95" t="s">
        <v>86</v>
      </c>
      <c r="D90" s="94"/>
      <c r="E90" s="94">
        <v>1725</v>
      </c>
      <c r="F90" s="94"/>
      <c r="G90" s="94"/>
      <c r="H90" s="94"/>
      <c r="I90" s="94"/>
      <c r="J90" s="94"/>
      <c r="K90" s="94"/>
      <c r="L90" s="94"/>
      <c r="M90" s="94">
        <v>1725</v>
      </c>
      <c r="N90" s="94"/>
      <c r="O90" s="94"/>
      <c r="P90" s="94"/>
    </row>
    <row r="91" spans="1:16" ht="30">
      <c r="A91" s="94"/>
      <c r="B91" s="103" t="s">
        <v>436</v>
      </c>
      <c r="C91" s="94" t="s">
        <v>24</v>
      </c>
      <c r="D91" s="94"/>
      <c r="E91" s="94">
        <v>100</v>
      </c>
      <c r="F91" s="94"/>
      <c r="G91" s="94"/>
      <c r="H91" s="94"/>
      <c r="I91" s="94"/>
      <c r="J91" s="94"/>
      <c r="K91" s="94"/>
      <c r="L91" s="94"/>
      <c r="M91" s="94">
        <v>100</v>
      </c>
      <c r="N91" s="94"/>
      <c r="O91" s="94"/>
      <c r="P91" s="94"/>
    </row>
    <row r="92" spans="1:16" ht="15">
      <c r="A92" s="94"/>
      <c r="B92" s="94"/>
      <c r="C92" s="94"/>
      <c r="D92" s="94"/>
      <c r="E92" s="94"/>
      <c r="F92" s="94"/>
      <c r="G92" s="94"/>
      <c r="H92" s="94"/>
      <c r="I92" s="94"/>
      <c r="J92" s="94"/>
      <c r="K92" s="94"/>
      <c r="L92" s="94"/>
      <c r="M92" s="94"/>
      <c r="N92" s="94"/>
      <c r="O92" s="94"/>
      <c r="P92" s="94"/>
    </row>
    <row r="93" spans="1:16" ht="15">
      <c r="A93" s="94"/>
      <c r="B93" s="94"/>
      <c r="C93" s="94"/>
      <c r="D93" s="94"/>
      <c r="E93" s="94"/>
      <c r="F93" s="94"/>
      <c r="G93" s="94"/>
      <c r="H93" s="94"/>
      <c r="I93" s="94"/>
      <c r="J93" s="94"/>
      <c r="K93" s="94"/>
      <c r="L93" s="94"/>
      <c r="M93" s="94"/>
      <c r="N93" s="94"/>
      <c r="O93" s="94"/>
      <c r="P93" s="94"/>
    </row>
    <row r="94" spans="1:16" ht="15">
      <c r="A94" s="108">
        <v>16</v>
      </c>
      <c r="B94" s="109" t="s">
        <v>72</v>
      </c>
      <c r="C94" s="109"/>
      <c r="D94" s="109"/>
      <c r="E94" s="109">
        <f>SUM(E95)</f>
        <v>500</v>
      </c>
      <c r="F94" s="109">
        <f aca="true" t="shared" si="16" ref="F94:P94">SUM(F95)</f>
        <v>0</v>
      </c>
      <c r="G94" s="109">
        <f t="shared" si="16"/>
        <v>0</v>
      </c>
      <c r="H94" s="109">
        <f t="shared" si="16"/>
        <v>0</v>
      </c>
      <c r="I94" s="109">
        <f t="shared" si="16"/>
        <v>0</v>
      </c>
      <c r="J94" s="109">
        <f t="shared" si="16"/>
        <v>500</v>
      </c>
      <c r="K94" s="109">
        <f t="shared" si="16"/>
        <v>0</v>
      </c>
      <c r="L94" s="109">
        <f t="shared" si="16"/>
        <v>0</v>
      </c>
      <c r="M94" s="109">
        <f t="shared" si="16"/>
        <v>0</v>
      </c>
      <c r="N94" s="109">
        <f t="shared" si="16"/>
        <v>0</v>
      </c>
      <c r="O94" s="109">
        <f t="shared" si="16"/>
        <v>0</v>
      </c>
      <c r="P94" s="109">
        <f t="shared" si="16"/>
        <v>0</v>
      </c>
    </row>
    <row r="95" spans="1:16" ht="30">
      <c r="A95" s="94"/>
      <c r="B95" s="95" t="s">
        <v>437</v>
      </c>
      <c r="C95" s="95" t="s">
        <v>249</v>
      </c>
      <c r="D95" s="95"/>
      <c r="E95" s="95">
        <v>500</v>
      </c>
      <c r="F95" s="95"/>
      <c r="G95" s="95"/>
      <c r="H95" s="95"/>
      <c r="I95" s="95"/>
      <c r="J95" s="95">
        <v>500</v>
      </c>
      <c r="K95" s="95"/>
      <c r="L95" s="95"/>
      <c r="M95" s="95"/>
      <c r="N95" s="95"/>
      <c r="O95" s="95"/>
      <c r="P95" s="95"/>
    </row>
    <row r="96" spans="1:16" ht="15">
      <c r="A96" s="108">
        <v>17</v>
      </c>
      <c r="B96" s="109" t="s">
        <v>139</v>
      </c>
      <c r="C96" s="109"/>
      <c r="D96" s="109"/>
      <c r="E96" s="109">
        <v>0</v>
      </c>
      <c r="F96" s="109">
        <v>0</v>
      </c>
      <c r="G96" s="109">
        <v>0</v>
      </c>
      <c r="H96" s="109">
        <v>0</v>
      </c>
      <c r="I96" s="109">
        <v>0</v>
      </c>
      <c r="J96" s="109">
        <v>0</v>
      </c>
      <c r="K96" s="109">
        <v>0</v>
      </c>
      <c r="L96" s="109">
        <v>0</v>
      </c>
      <c r="M96" s="109">
        <v>0</v>
      </c>
      <c r="N96" s="109">
        <v>0</v>
      </c>
      <c r="O96" s="109">
        <v>0</v>
      </c>
      <c r="P96" s="109">
        <v>0</v>
      </c>
    </row>
    <row r="97" spans="1:16" ht="15">
      <c r="A97" s="108">
        <v>18</v>
      </c>
      <c r="B97" s="108" t="s">
        <v>236</v>
      </c>
      <c r="C97" s="111"/>
      <c r="D97" s="110"/>
      <c r="E97" s="109">
        <f>SUM(E98)</f>
        <v>200</v>
      </c>
      <c r="F97" s="109">
        <f aca="true" t="shared" si="17" ref="F97:P97">SUM(F98)</f>
        <v>0</v>
      </c>
      <c r="G97" s="109">
        <f t="shared" si="17"/>
        <v>0</v>
      </c>
      <c r="H97" s="109">
        <f t="shared" si="17"/>
        <v>0</v>
      </c>
      <c r="I97" s="109">
        <f t="shared" si="17"/>
        <v>0</v>
      </c>
      <c r="J97" s="109">
        <f t="shared" si="17"/>
        <v>0</v>
      </c>
      <c r="K97" s="109">
        <f t="shared" si="17"/>
        <v>0</v>
      </c>
      <c r="L97" s="109">
        <f t="shared" si="17"/>
        <v>0</v>
      </c>
      <c r="M97" s="109">
        <f t="shared" si="17"/>
        <v>200</v>
      </c>
      <c r="N97" s="109">
        <f t="shared" si="17"/>
        <v>0</v>
      </c>
      <c r="O97" s="109">
        <f t="shared" si="17"/>
        <v>0</v>
      </c>
      <c r="P97" s="109">
        <f t="shared" si="17"/>
        <v>0</v>
      </c>
    </row>
    <row r="98" spans="1:16" ht="30">
      <c r="A98" s="113"/>
      <c r="B98" s="113" t="s">
        <v>408</v>
      </c>
      <c r="C98" s="114" t="s">
        <v>420</v>
      </c>
      <c r="D98" s="115"/>
      <c r="E98" s="116">
        <v>200</v>
      </c>
      <c r="F98" s="135"/>
      <c r="G98" s="116"/>
      <c r="H98" s="116"/>
      <c r="I98" s="116"/>
      <c r="J98" s="116"/>
      <c r="K98" s="116"/>
      <c r="L98" s="116"/>
      <c r="M98" s="116">
        <v>200</v>
      </c>
      <c r="N98" s="116"/>
      <c r="O98" s="116"/>
      <c r="P98" s="116"/>
    </row>
    <row r="99" spans="1:16" ht="15">
      <c r="A99" s="108">
        <v>19</v>
      </c>
      <c r="B99" s="108" t="s">
        <v>54</v>
      </c>
      <c r="C99" s="112"/>
      <c r="D99" s="112"/>
      <c r="E99" s="109">
        <f>SUM(E100)</f>
        <v>1200</v>
      </c>
      <c r="F99" s="109">
        <f aca="true" t="shared" si="18" ref="F99:P99">SUM(F100)</f>
        <v>0</v>
      </c>
      <c r="G99" s="109">
        <f t="shared" si="18"/>
        <v>0</v>
      </c>
      <c r="H99" s="109">
        <f t="shared" si="18"/>
        <v>0</v>
      </c>
      <c r="I99" s="109">
        <f t="shared" si="18"/>
        <v>0</v>
      </c>
      <c r="J99" s="109">
        <f t="shared" si="18"/>
        <v>0</v>
      </c>
      <c r="K99" s="109">
        <f t="shared" si="18"/>
        <v>0</v>
      </c>
      <c r="L99" s="109">
        <f t="shared" si="18"/>
        <v>0</v>
      </c>
      <c r="M99" s="109">
        <f t="shared" si="18"/>
        <v>0</v>
      </c>
      <c r="N99" s="109">
        <f t="shared" si="18"/>
        <v>0</v>
      </c>
      <c r="O99" s="109">
        <f t="shared" si="18"/>
        <v>0</v>
      </c>
      <c r="P99" s="109">
        <f t="shared" si="18"/>
        <v>1200</v>
      </c>
    </row>
    <row r="100" spans="1:16" ht="30">
      <c r="A100" s="69"/>
      <c r="B100" s="66" t="s">
        <v>438</v>
      </c>
      <c r="C100" s="66" t="s">
        <v>244</v>
      </c>
      <c r="D100" s="68"/>
      <c r="E100" s="11">
        <v>1200</v>
      </c>
      <c r="F100" s="77"/>
      <c r="G100" s="77"/>
      <c r="H100" s="77"/>
      <c r="I100" s="11"/>
      <c r="J100" s="11"/>
      <c r="K100" s="11"/>
      <c r="L100" s="11"/>
      <c r="M100" s="11"/>
      <c r="N100" s="11"/>
      <c r="O100" s="11"/>
      <c r="P100" s="11">
        <v>1200</v>
      </c>
    </row>
    <row r="101" spans="1:16" ht="15">
      <c r="A101" s="108">
        <v>20</v>
      </c>
      <c r="B101" s="109" t="s">
        <v>136</v>
      </c>
      <c r="C101" s="108"/>
      <c r="D101" s="108"/>
      <c r="E101" s="110">
        <v>0</v>
      </c>
      <c r="F101" s="110">
        <v>0</v>
      </c>
      <c r="G101" s="110">
        <v>0</v>
      </c>
      <c r="H101" s="110">
        <v>0</v>
      </c>
      <c r="I101" s="110">
        <v>0</v>
      </c>
      <c r="J101" s="110">
        <v>0</v>
      </c>
      <c r="K101" s="110">
        <v>0</v>
      </c>
      <c r="L101" s="110">
        <v>0</v>
      </c>
      <c r="M101" s="110">
        <v>0</v>
      </c>
      <c r="N101" s="110">
        <v>0</v>
      </c>
      <c r="O101" s="110">
        <v>0</v>
      </c>
      <c r="P101" s="110">
        <v>0</v>
      </c>
    </row>
    <row r="102" spans="1:16" ht="15">
      <c r="A102" s="108">
        <v>21</v>
      </c>
      <c r="B102" s="109" t="s">
        <v>137</v>
      </c>
      <c r="C102" s="108"/>
      <c r="D102" s="108"/>
      <c r="E102" s="109">
        <v>0</v>
      </c>
      <c r="F102" s="109">
        <v>0</v>
      </c>
      <c r="G102" s="109">
        <v>0</v>
      </c>
      <c r="H102" s="109">
        <v>0</v>
      </c>
      <c r="I102" s="109">
        <v>0</v>
      </c>
      <c r="J102" s="109">
        <v>0</v>
      </c>
      <c r="K102" s="109">
        <v>0</v>
      </c>
      <c r="L102" s="109">
        <v>0</v>
      </c>
      <c r="M102" s="109">
        <v>0</v>
      </c>
      <c r="N102" s="109">
        <v>0</v>
      </c>
      <c r="O102" s="109">
        <v>0</v>
      </c>
      <c r="P102" s="109">
        <v>0</v>
      </c>
    </row>
    <row r="103" spans="1:16" ht="15">
      <c r="A103" s="108">
        <v>22</v>
      </c>
      <c r="B103" s="109" t="s">
        <v>138</v>
      </c>
      <c r="C103" s="108"/>
      <c r="D103" s="108"/>
      <c r="E103" s="109">
        <v>0</v>
      </c>
      <c r="F103" s="109">
        <v>0</v>
      </c>
      <c r="G103" s="109">
        <v>0</v>
      </c>
      <c r="H103" s="109">
        <v>0</v>
      </c>
      <c r="I103" s="109">
        <v>0</v>
      </c>
      <c r="J103" s="109">
        <v>0</v>
      </c>
      <c r="K103" s="109">
        <v>0</v>
      </c>
      <c r="L103" s="109">
        <v>0</v>
      </c>
      <c r="M103" s="109">
        <v>0</v>
      </c>
      <c r="N103" s="109">
        <v>0</v>
      </c>
      <c r="O103" s="109">
        <v>0</v>
      </c>
      <c r="P103" s="109">
        <v>0</v>
      </c>
    </row>
    <row r="104" spans="1:16" ht="14.25">
      <c r="A104" s="106">
        <v>23</v>
      </c>
      <c r="B104" s="107" t="s">
        <v>108</v>
      </c>
      <c r="C104" s="106"/>
      <c r="D104" s="106"/>
      <c r="E104" s="107">
        <f>SUM(E105:E111)</f>
        <v>20700</v>
      </c>
      <c r="F104" s="107">
        <f aca="true" t="shared" si="19" ref="F104:P104">SUM(F105:F111)</f>
        <v>0</v>
      </c>
      <c r="G104" s="107">
        <f t="shared" si="19"/>
        <v>0</v>
      </c>
      <c r="H104" s="107">
        <f t="shared" si="19"/>
        <v>0</v>
      </c>
      <c r="I104" s="107">
        <f t="shared" si="19"/>
        <v>0</v>
      </c>
      <c r="J104" s="107">
        <f t="shared" si="19"/>
        <v>300</v>
      </c>
      <c r="K104" s="107">
        <f t="shared" si="19"/>
        <v>0</v>
      </c>
      <c r="L104" s="107">
        <f t="shared" si="19"/>
        <v>0</v>
      </c>
      <c r="M104" s="107">
        <f t="shared" si="19"/>
        <v>9000</v>
      </c>
      <c r="N104" s="107">
        <f t="shared" si="19"/>
        <v>2100</v>
      </c>
      <c r="O104" s="107">
        <f t="shared" si="19"/>
        <v>9000</v>
      </c>
      <c r="P104" s="107">
        <f t="shared" si="19"/>
        <v>300</v>
      </c>
    </row>
    <row r="105" spans="1:16" ht="15">
      <c r="A105" s="94"/>
      <c r="B105" s="95" t="s">
        <v>391</v>
      </c>
      <c r="C105" s="94" t="s">
        <v>249</v>
      </c>
      <c r="D105" s="94"/>
      <c r="E105" s="94">
        <v>300</v>
      </c>
      <c r="F105" s="94"/>
      <c r="G105" s="94"/>
      <c r="H105" s="94"/>
      <c r="I105" s="94"/>
      <c r="J105" s="95"/>
      <c r="K105" s="95"/>
      <c r="L105" s="95"/>
      <c r="M105" s="95"/>
      <c r="N105" s="95"/>
      <c r="O105" s="95"/>
      <c r="P105" s="95">
        <v>300</v>
      </c>
    </row>
    <row r="106" spans="1:16" ht="30">
      <c r="A106" s="94"/>
      <c r="B106" s="95" t="s">
        <v>439</v>
      </c>
      <c r="C106" s="94" t="s">
        <v>420</v>
      </c>
      <c r="D106" s="94"/>
      <c r="E106" s="94">
        <v>1000</v>
      </c>
      <c r="F106" s="94"/>
      <c r="G106" s="94"/>
      <c r="H106" s="94"/>
      <c r="I106" s="94"/>
      <c r="J106" s="95"/>
      <c r="K106" s="95"/>
      <c r="L106" s="95"/>
      <c r="M106" s="95"/>
      <c r="N106" s="95">
        <v>1000</v>
      </c>
      <c r="O106" s="95"/>
      <c r="P106" s="95"/>
    </row>
    <row r="107" spans="1:16" ht="30">
      <c r="A107" s="94"/>
      <c r="B107" s="95" t="s">
        <v>440</v>
      </c>
      <c r="C107" s="94" t="s">
        <v>420</v>
      </c>
      <c r="D107" s="94"/>
      <c r="E107" s="94">
        <v>1000</v>
      </c>
      <c r="F107" s="94"/>
      <c r="G107" s="94"/>
      <c r="H107" s="94"/>
      <c r="I107" s="94"/>
      <c r="J107" s="95"/>
      <c r="K107" s="95"/>
      <c r="L107" s="95"/>
      <c r="M107" s="95"/>
      <c r="N107" s="95">
        <v>1000</v>
      </c>
      <c r="O107" s="95"/>
      <c r="P107" s="95"/>
    </row>
    <row r="108" spans="1:16" ht="90">
      <c r="A108" s="94"/>
      <c r="B108" s="95" t="s">
        <v>392</v>
      </c>
      <c r="C108" s="94" t="s">
        <v>244</v>
      </c>
      <c r="D108" s="94"/>
      <c r="E108" s="94">
        <v>100</v>
      </c>
      <c r="F108" s="94"/>
      <c r="G108" s="94"/>
      <c r="H108" s="94"/>
      <c r="I108" s="94"/>
      <c r="J108" s="95"/>
      <c r="K108" s="95"/>
      <c r="L108" s="95"/>
      <c r="M108" s="95"/>
      <c r="N108" s="95">
        <v>100</v>
      </c>
      <c r="O108" s="95"/>
      <c r="P108" s="95"/>
    </row>
    <row r="109" spans="1:16" ht="45">
      <c r="A109" s="94"/>
      <c r="B109" s="95" t="s">
        <v>441</v>
      </c>
      <c r="C109" s="94" t="s">
        <v>420</v>
      </c>
      <c r="D109" s="94"/>
      <c r="E109" s="94">
        <v>300</v>
      </c>
      <c r="F109" s="94"/>
      <c r="G109" s="94"/>
      <c r="H109" s="94"/>
      <c r="I109" s="94"/>
      <c r="J109" s="95">
        <v>300</v>
      </c>
      <c r="K109" s="95"/>
      <c r="L109" s="95"/>
      <c r="M109" s="95"/>
      <c r="N109" s="95"/>
      <c r="O109" s="95"/>
      <c r="P109" s="95"/>
    </row>
    <row r="110" spans="1:16" ht="45">
      <c r="A110" s="94"/>
      <c r="B110" s="95" t="s">
        <v>442</v>
      </c>
      <c r="C110" s="94" t="s">
        <v>420</v>
      </c>
      <c r="D110" s="94"/>
      <c r="E110" s="94">
        <v>9000</v>
      </c>
      <c r="F110" s="94"/>
      <c r="G110" s="94"/>
      <c r="H110" s="94"/>
      <c r="I110" s="94"/>
      <c r="J110" s="95"/>
      <c r="K110" s="95"/>
      <c r="L110" s="95"/>
      <c r="M110" s="95"/>
      <c r="N110" s="95"/>
      <c r="O110" s="95">
        <v>9000</v>
      </c>
      <c r="P110" s="95"/>
    </row>
    <row r="111" spans="1:16" ht="45">
      <c r="A111" s="66"/>
      <c r="B111" s="66" t="s">
        <v>443</v>
      </c>
      <c r="C111" s="66" t="s">
        <v>420</v>
      </c>
      <c r="D111" s="66"/>
      <c r="E111" s="66">
        <v>9000</v>
      </c>
      <c r="F111" s="66"/>
      <c r="G111" s="66"/>
      <c r="H111" s="66"/>
      <c r="I111" s="66"/>
      <c r="J111" s="68"/>
      <c r="K111" s="68"/>
      <c r="L111" s="68"/>
      <c r="M111" s="68">
        <v>9000</v>
      </c>
      <c r="N111" s="68"/>
      <c r="O111" s="68"/>
      <c r="P111" s="68"/>
    </row>
    <row r="112" spans="1:16" ht="28.5">
      <c r="A112" s="82"/>
      <c r="B112" s="83" t="s">
        <v>7</v>
      </c>
      <c r="C112" s="83"/>
      <c r="D112" s="83"/>
      <c r="E112" s="83">
        <f>SUM(E113:E168)</f>
        <v>15820</v>
      </c>
      <c r="F112" s="83">
        <f aca="true" t="shared" si="20" ref="F112:P112">SUM(F113:F168)</f>
        <v>0</v>
      </c>
      <c r="G112" s="83">
        <f t="shared" si="20"/>
        <v>2000</v>
      </c>
      <c r="H112" s="83">
        <f t="shared" si="20"/>
        <v>0</v>
      </c>
      <c r="I112" s="83">
        <f t="shared" si="20"/>
        <v>0</v>
      </c>
      <c r="J112" s="83">
        <f t="shared" si="20"/>
        <v>0</v>
      </c>
      <c r="K112" s="83">
        <f t="shared" si="20"/>
        <v>590</v>
      </c>
      <c r="L112" s="83">
        <f t="shared" si="20"/>
        <v>0</v>
      </c>
      <c r="M112" s="83">
        <f t="shared" si="20"/>
        <v>8130</v>
      </c>
      <c r="N112" s="83">
        <f t="shared" si="20"/>
        <v>0</v>
      </c>
      <c r="O112" s="83">
        <f t="shared" si="20"/>
        <v>4500</v>
      </c>
      <c r="P112" s="83">
        <f t="shared" si="20"/>
        <v>900</v>
      </c>
    </row>
    <row r="113" spans="1:16" ht="14.25">
      <c r="A113" s="69">
        <v>1</v>
      </c>
      <c r="B113" s="67" t="s">
        <v>29</v>
      </c>
      <c r="C113" s="67"/>
      <c r="D113" s="67"/>
      <c r="E113" s="67"/>
      <c r="F113" s="67"/>
      <c r="G113" s="67"/>
      <c r="H113" s="67"/>
      <c r="I113" s="67"/>
      <c r="J113" s="67"/>
      <c r="K113" s="67"/>
      <c r="L113" s="67"/>
      <c r="M113" s="67"/>
      <c r="N113" s="67"/>
      <c r="O113" s="67"/>
      <c r="P113" s="67"/>
    </row>
    <row r="114" spans="1:16" ht="30">
      <c r="A114" s="69"/>
      <c r="B114" s="68" t="s">
        <v>379</v>
      </c>
      <c r="C114" s="68" t="s">
        <v>92</v>
      </c>
      <c r="D114" s="68"/>
      <c r="E114" s="11">
        <v>1400</v>
      </c>
      <c r="F114" s="67"/>
      <c r="G114" s="67"/>
      <c r="H114" s="67"/>
      <c r="I114" s="67"/>
      <c r="J114" s="67"/>
      <c r="K114" s="67"/>
      <c r="L114" s="67"/>
      <c r="M114" s="68">
        <v>1400</v>
      </c>
      <c r="N114" s="67"/>
      <c r="O114" s="67"/>
      <c r="P114" s="67"/>
    </row>
    <row r="115" spans="1:16" ht="15">
      <c r="A115" s="69">
        <v>2</v>
      </c>
      <c r="B115" s="67" t="s">
        <v>30</v>
      </c>
      <c r="C115" s="69"/>
      <c r="D115" s="69"/>
      <c r="E115" s="68"/>
      <c r="F115" s="68"/>
      <c r="G115" s="68"/>
      <c r="H115" s="68"/>
      <c r="I115" s="70"/>
      <c r="J115" s="70"/>
      <c r="K115" s="70"/>
      <c r="L115" s="70"/>
      <c r="M115" s="70"/>
      <c r="N115" s="70"/>
      <c r="O115" s="70"/>
      <c r="P115" s="70"/>
    </row>
    <row r="116" spans="1:16" ht="45">
      <c r="A116" s="69"/>
      <c r="B116" s="68" t="s">
        <v>188</v>
      </c>
      <c r="C116" s="68" t="s">
        <v>17</v>
      </c>
      <c r="D116" s="69"/>
      <c r="E116" s="68">
        <v>470</v>
      </c>
      <c r="F116" s="68"/>
      <c r="G116" s="68"/>
      <c r="H116" s="68"/>
      <c r="I116" s="70"/>
      <c r="J116" s="70"/>
      <c r="K116" s="70">
        <v>470</v>
      </c>
      <c r="L116" s="70"/>
      <c r="M116" s="70"/>
      <c r="N116" s="70"/>
      <c r="O116" s="70"/>
      <c r="P116" s="70"/>
    </row>
    <row r="117" spans="1:16" ht="15">
      <c r="A117" s="69"/>
      <c r="B117" s="67"/>
      <c r="C117" s="69"/>
      <c r="D117" s="69"/>
      <c r="E117" s="68"/>
      <c r="F117" s="68"/>
      <c r="G117" s="68"/>
      <c r="H117" s="68"/>
      <c r="I117" s="70"/>
      <c r="J117" s="70"/>
      <c r="K117" s="70"/>
      <c r="L117" s="70"/>
      <c r="M117" s="70"/>
      <c r="N117" s="70"/>
      <c r="O117" s="70"/>
      <c r="P117" s="70"/>
    </row>
    <row r="118" spans="1:16" ht="15">
      <c r="A118" s="69"/>
      <c r="B118" s="67"/>
      <c r="C118" s="69"/>
      <c r="D118" s="69"/>
      <c r="E118" s="68"/>
      <c r="F118" s="68"/>
      <c r="G118" s="68"/>
      <c r="H118" s="68"/>
      <c r="I118" s="70"/>
      <c r="J118" s="70"/>
      <c r="K118" s="70"/>
      <c r="L118" s="70"/>
      <c r="M118" s="70"/>
      <c r="N118" s="70"/>
      <c r="O118" s="70"/>
      <c r="P118" s="70"/>
    </row>
    <row r="119" spans="1:16" ht="15">
      <c r="A119" s="74">
        <v>3</v>
      </c>
      <c r="B119" s="67" t="s">
        <v>114</v>
      </c>
      <c r="C119" s="68"/>
      <c r="D119" s="69"/>
      <c r="E119" s="68"/>
      <c r="F119" s="68"/>
      <c r="G119" s="68"/>
      <c r="H119" s="68"/>
      <c r="I119" s="68"/>
      <c r="J119" s="68"/>
      <c r="K119" s="68"/>
      <c r="L119" s="68"/>
      <c r="M119" s="68"/>
      <c r="N119" s="68"/>
      <c r="O119" s="68"/>
      <c r="P119" s="68"/>
    </row>
    <row r="120" spans="1:16" ht="15">
      <c r="A120" s="74">
        <v>4</v>
      </c>
      <c r="B120" s="67" t="s">
        <v>116</v>
      </c>
      <c r="C120" s="68"/>
      <c r="D120" s="69"/>
      <c r="E120" s="68"/>
      <c r="F120" s="68"/>
      <c r="G120" s="68"/>
      <c r="H120" s="68"/>
      <c r="I120" s="70"/>
      <c r="J120" s="70"/>
      <c r="K120" s="70"/>
      <c r="L120" s="70"/>
      <c r="M120" s="70"/>
      <c r="N120" s="70"/>
      <c r="O120" s="70"/>
      <c r="P120" s="70"/>
    </row>
    <row r="121" spans="1:16" ht="15">
      <c r="A121" s="69">
        <v>5</v>
      </c>
      <c r="B121" s="67" t="s">
        <v>31</v>
      </c>
      <c r="C121" s="67"/>
      <c r="D121" s="67"/>
      <c r="E121" s="68"/>
      <c r="F121" s="68"/>
      <c r="G121" s="68"/>
      <c r="H121" s="68"/>
      <c r="I121" s="75"/>
      <c r="J121" s="75"/>
      <c r="K121" s="75"/>
      <c r="L121" s="75"/>
      <c r="M121" s="75"/>
      <c r="N121" s="75"/>
      <c r="O121" s="75"/>
      <c r="P121" s="75"/>
    </row>
    <row r="122" spans="1:16" ht="14.25">
      <c r="A122" s="69">
        <v>6</v>
      </c>
      <c r="B122" s="67" t="s">
        <v>32</v>
      </c>
      <c r="C122" s="67"/>
      <c r="D122" s="67"/>
      <c r="E122" s="67"/>
      <c r="F122" s="67"/>
      <c r="G122" s="67"/>
      <c r="H122" s="67"/>
      <c r="I122" s="67"/>
      <c r="J122" s="67"/>
      <c r="K122" s="67"/>
      <c r="L122" s="67"/>
      <c r="M122" s="67"/>
      <c r="N122" s="67"/>
      <c r="O122" s="67"/>
      <c r="P122" s="67"/>
    </row>
    <row r="123" spans="1:16" ht="15">
      <c r="A123" s="69">
        <v>7</v>
      </c>
      <c r="B123" s="69" t="s">
        <v>33</v>
      </c>
      <c r="C123" s="67"/>
      <c r="D123" s="67"/>
      <c r="E123" s="68"/>
      <c r="F123" s="68"/>
      <c r="G123" s="68"/>
      <c r="H123" s="68"/>
      <c r="I123" s="68"/>
      <c r="J123" s="68"/>
      <c r="K123" s="68"/>
      <c r="L123" s="68"/>
      <c r="M123" s="68"/>
      <c r="N123" s="68"/>
      <c r="O123" s="68"/>
      <c r="P123" s="68"/>
    </row>
    <row r="124" spans="1:16" ht="15">
      <c r="A124" s="69"/>
      <c r="B124" s="68" t="s">
        <v>205</v>
      </c>
      <c r="C124" s="68" t="s">
        <v>17</v>
      </c>
      <c r="D124" s="67"/>
      <c r="E124" s="68">
        <v>120</v>
      </c>
      <c r="F124" s="68"/>
      <c r="G124" s="68"/>
      <c r="H124" s="68"/>
      <c r="I124" s="68"/>
      <c r="J124" s="68"/>
      <c r="K124" s="68">
        <v>120</v>
      </c>
      <c r="L124" s="68"/>
      <c r="M124" s="68"/>
      <c r="N124" s="68"/>
      <c r="O124" s="68"/>
      <c r="P124" s="68"/>
    </row>
    <row r="125" spans="1:16" ht="15">
      <c r="A125" s="74">
        <v>8</v>
      </c>
      <c r="B125" s="69" t="s">
        <v>111</v>
      </c>
      <c r="C125" s="69"/>
      <c r="D125" s="69"/>
      <c r="E125" s="67"/>
      <c r="F125" s="67"/>
      <c r="G125" s="67"/>
      <c r="H125" s="67"/>
      <c r="I125" s="67"/>
      <c r="J125" s="67"/>
      <c r="K125" s="67"/>
      <c r="L125" s="67"/>
      <c r="M125" s="67"/>
      <c r="N125" s="67"/>
      <c r="O125" s="67"/>
      <c r="P125" s="67"/>
    </row>
    <row r="126" spans="1:16" ht="15">
      <c r="A126" s="74">
        <v>9</v>
      </c>
      <c r="B126" s="69" t="s">
        <v>118</v>
      </c>
      <c r="C126" s="69"/>
      <c r="D126" s="69"/>
      <c r="E126" s="68"/>
      <c r="F126" s="68"/>
      <c r="G126" s="68"/>
      <c r="H126" s="68"/>
      <c r="I126" s="70"/>
      <c r="J126" s="70"/>
      <c r="K126" s="70"/>
      <c r="L126" s="70"/>
      <c r="M126" s="70"/>
      <c r="N126" s="70"/>
      <c r="O126" s="70"/>
      <c r="P126" s="70"/>
    </row>
    <row r="127" spans="1:16" ht="15">
      <c r="A127" s="74">
        <v>10</v>
      </c>
      <c r="B127" s="69" t="s">
        <v>146</v>
      </c>
      <c r="C127" s="69"/>
      <c r="D127" s="69"/>
      <c r="E127" s="68"/>
      <c r="F127" s="68"/>
      <c r="G127" s="68"/>
      <c r="H127" s="68"/>
      <c r="I127" s="70"/>
      <c r="J127" s="70"/>
      <c r="K127" s="70"/>
      <c r="L127" s="70"/>
      <c r="M127" s="70"/>
      <c r="N127" s="70"/>
      <c r="O127" s="70"/>
      <c r="P127" s="70"/>
    </row>
    <row r="128" spans="1:16" ht="15">
      <c r="A128" s="74">
        <v>11</v>
      </c>
      <c r="B128" s="69" t="s">
        <v>120</v>
      </c>
      <c r="C128" s="69"/>
      <c r="D128" s="69"/>
      <c r="E128" s="68"/>
      <c r="F128" s="68"/>
      <c r="G128" s="68"/>
      <c r="H128" s="68"/>
      <c r="I128" s="70"/>
      <c r="J128" s="70"/>
      <c r="K128" s="70"/>
      <c r="L128" s="70"/>
      <c r="M128" s="70"/>
      <c r="N128" s="70"/>
      <c r="O128" s="70"/>
      <c r="P128" s="70"/>
    </row>
    <row r="129" spans="1:16" ht="15">
      <c r="A129" s="74">
        <v>12</v>
      </c>
      <c r="B129" s="69" t="s">
        <v>328</v>
      </c>
      <c r="C129" s="69"/>
      <c r="D129" s="69"/>
      <c r="E129" s="68"/>
      <c r="F129" s="68"/>
      <c r="G129" s="68"/>
      <c r="H129" s="68"/>
      <c r="I129" s="75"/>
      <c r="J129" s="75"/>
      <c r="K129" s="75"/>
      <c r="L129" s="75"/>
      <c r="M129" s="75"/>
      <c r="N129" s="75"/>
      <c r="O129" s="75"/>
      <c r="P129" s="75"/>
    </row>
    <row r="130" spans="1:16" ht="15">
      <c r="A130" s="74">
        <v>13</v>
      </c>
      <c r="B130" s="69" t="s">
        <v>147</v>
      </c>
      <c r="C130" s="69"/>
      <c r="D130" s="69"/>
      <c r="E130" s="67"/>
      <c r="F130" s="67"/>
      <c r="G130" s="67"/>
      <c r="H130" s="67"/>
      <c r="I130" s="67"/>
      <c r="J130" s="67"/>
      <c r="K130" s="67"/>
      <c r="L130" s="67"/>
      <c r="M130" s="67"/>
      <c r="N130" s="67"/>
      <c r="O130" s="67"/>
      <c r="P130" s="67"/>
    </row>
    <row r="131" spans="1:16" ht="15">
      <c r="A131" s="74">
        <v>14</v>
      </c>
      <c r="B131" s="69" t="s">
        <v>148</v>
      </c>
      <c r="C131" s="69"/>
      <c r="D131" s="69"/>
      <c r="E131" s="68"/>
      <c r="F131" s="68"/>
      <c r="G131" s="68"/>
      <c r="H131" s="68"/>
      <c r="I131" s="70"/>
      <c r="J131" s="70"/>
      <c r="K131" s="70"/>
      <c r="L131" s="70"/>
      <c r="M131" s="70"/>
      <c r="N131" s="70"/>
      <c r="O131" s="70"/>
      <c r="P131" s="70"/>
    </row>
    <row r="132" spans="1:16" ht="15">
      <c r="A132" s="74">
        <v>15</v>
      </c>
      <c r="B132" s="69" t="s">
        <v>149</v>
      </c>
      <c r="C132" s="69"/>
      <c r="D132" s="69"/>
      <c r="E132" s="68"/>
      <c r="F132" s="68"/>
      <c r="G132" s="68"/>
      <c r="H132" s="68"/>
      <c r="I132" s="70"/>
      <c r="J132" s="70"/>
      <c r="K132" s="70"/>
      <c r="L132" s="70"/>
      <c r="M132" s="70"/>
      <c r="N132" s="70"/>
      <c r="O132" s="70"/>
      <c r="P132" s="70"/>
    </row>
    <row r="133" spans="1:16" ht="15">
      <c r="A133" s="74">
        <v>16</v>
      </c>
      <c r="B133" s="69" t="s">
        <v>125</v>
      </c>
      <c r="C133" s="69"/>
      <c r="D133" s="69"/>
      <c r="E133" s="68"/>
      <c r="F133" s="68"/>
      <c r="G133" s="68"/>
      <c r="H133" s="68"/>
      <c r="I133" s="70"/>
      <c r="J133" s="70"/>
      <c r="K133" s="70"/>
      <c r="L133" s="70"/>
      <c r="M133" s="70"/>
      <c r="N133" s="70"/>
      <c r="O133" s="70"/>
      <c r="P133" s="70"/>
    </row>
    <row r="134" spans="1:16" ht="15">
      <c r="A134" s="74">
        <v>17</v>
      </c>
      <c r="B134" s="69" t="s">
        <v>126</v>
      </c>
      <c r="C134" s="69"/>
      <c r="D134" s="69"/>
      <c r="E134" s="68"/>
      <c r="F134" s="68"/>
      <c r="G134" s="68"/>
      <c r="H134" s="68"/>
      <c r="I134" s="70"/>
      <c r="J134" s="70"/>
      <c r="K134" s="70"/>
      <c r="L134" s="70"/>
      <c r="M134" s="70"/>
      <c r="N134" s="70"/>
      <c r="O134" s="70"/>
      <c r="P134" s="70"/>
    </row>
    <row r="135" spans="1:16" ht="15">
      <c r="A135" s="74">
        <v>18</v>
      </c>
      <c r="B135" s="69" t="s">
        <v>310</v>
      </c>
      <c r="C135" s="69"/>
      <c r="D135" s="69"/>
      <c r="E135" s="68"/>
      <c r="F135" s="68"/>
      <c r="G135" s="68"/>
      <c r="H135" s="68"/>
      <c r="I135" s="70"/>
      <c r="J135" s="70"/>
      <c r="K135" s="70"/>
      <c r="L135" s="70"/>
      <c r="M135" s="70"/>
      <c r="N135" s="70"/>
      <c r="O135" s="70"/>
      <c r="P135" s="70"/>
    </row>
    <row r="136" spans="1:16" ht="15">
      <c r="A136" s="74">
        <v>19</v>
      </c>
      <c r="B136" s="69" t="s">
        <v>155</v>
      </c>
      <c r="C136" s="69"/>
      <c r="D136" s="69"/>
      <c r="E136" s="68"/>
      <c r="F136" s="68"/>
      <c r="G136" s="68"/>
      <c r="H136" s="68"/>
      <c r="I136" s="70"/>
      <c r="J136" s="70"/>
      <c r="K136" s="70"/>
      <c r="L136" s="70"/>
      <c r="M136" s="70"/>
      <c r="N136" s="70"/>
      <c r="O136" s="70"/>
      <c r="P136" s="70"/>
    </row>
    <row r="137" spans="1:16" ht="30">
      <c r="A137" s="74"/>
      <c r="B137" s="68" t="s">
        <v>152</v>
      </c>
      <c r="C137" s="68" t="s">
        <v>151</v>
      </c>
      <c r="D137" s="69"/>
      <c r="E137" s="68">
        <v>1000</v>
      </c>
      <c r="F137" s="68"/>
      <c r="G137" s="68"/>
      <c r="H137" s="68"/>
      <c r="I137" s="70"/>
      <c r="J137" s="70"/>
      <c r="K137" s="70"/>
      <c r="L137" s="70"/>
      <c r="M137" s="70">
        <v>1000</v>
      </c>
      <c r="N137" s="70"/>
      <c r="O137" s="70"/>
      <c r="P137" s="70"/>
    </row>
    <row r="138" spans="1:16" ht="15">
      <c r="A138" s="74">
        <v>20</v>
      </c>
      <c r="B138" s="69" t="s">
        <v>156</v>
      </c>
      <c r="C138" s="69"/>
      <c r="D138" s="69"/>
      <c r="E138" s="68"/>
      <c r="F138" s="68"/>
      <c r="G138" s="68"/>
      <c r="H138" s="68"/>
      <c r="I138" s="70"/>
      <c r="J138" s="70"/>
      <c r="K138" s="70"/>
      <c r="L138" s="70"/>
      <c r="M138" s="70"/>
      <c r="N138" s="70"/>
      <c r="O138" s="70"/>
      <c r="P138" s="70"/>
    </row>
    <row r="139" spans="1:16" ht="30">
      <c r="A139" s="74"/>
      <c r="B139" s="68" t="s">
        <v>153</v>
      </c>
      <c r="C139" s="68" t="s">
        <v>151</v>
      </c>
      <c r="D139" s="69"/>
      <c r="E139" s="68">
        <v>1150</v>
      </c>
      <c r="F139" s="68"/>
      <c r="G139" s="68"/>
      <c r="H139" s="68"/>
      <c r="I139" s="70"/>
      <c r="J139" s="70"/>
      <c r="K139" s="70"/>
      <c r="L139" s="70"/>
      <c r="M139" s="70">
        <v>1150</v>
      </c>
      <c r="N139" s="70"/>
      <c r="O139" s="70"/>
      <c r="P139" s="70"/>
    </row>
    <row r="140" spans="1:16" ht="15">
      <c r="A140" s="69">
        <v>21</v>
      </c>
      <c r="B140" s="69" t="s">
        <v>223</v>
      </c>
      <c r="C140" s="66"/>
      <c r="D140" s="66"/>
      <c r="E140" s="68"/>
      <c r="F140" s="49"/>
      <c r="G140" s="68"/>
      <c r="H140" s="68"/>
      <c r="I140" s="70"/>
      <c r="J140" s="70"/>
      <c r="K140" s="70"/>
      <c r="L140" s="70"/>
      <c r="M140" s="70"/>
      <c r="N140" s="70"/>
      <c r="O140" s="70"/>
      <c r="P140" s="68"/>
    </row>
    <row r="141" spans="1:16" ht="30">
      <c r="A141" s="69"/>
      <c r="B141" s="66" t="s">
        <v>281</v>
      </c>
      <c r="C141" s="66" t="s">
        <v>224</v>
      </c>
      <c r="D141" s="66"/>
      <c r="E141" s="68">
        <v>300</v>
      </c>
      <c r="F141" s="49"/>
      <c r="G141" s="68"/>
      <c r="H141" s="68"/>
      <c r="I141" s="70"/>
      <c r="J141" s="70"/>
      <c r="K141" s="70"/>
      <c r="L141" s="70"/>
      <c r="M141" s="70"/>
      <c r="N141" s="70"/>
      <c r="O141" s="70"/>
      <c r="P141" s="68">
        <v>300</v>
      </c>
    </row>
    <row r="142" spans="1:16" ht="15">
      <c r="A142" s="69"/>
      <c r="B142" s="69"/>
      <c r="C142" s="66"/>
      <c r="D142" s="66"/>
      <c r="E142" s="68"/>
      <c r="F142" s="49"/>
      <c r="G142" s="68"/>
      <c r="H142" s="68"/>
      <c r="I142" s="70"/>
      <c r="J142" s="70"/>
      <c r="K142" s="70"/>
      <c r="L142" s="70"/>
      <c r="M142" s="70"/>
      <c r="N142" s="70"/>
      <c r="O142" s="70"/>
      <c r="P142" s="68"/>
    </row>
    <row r="143" spans="1:16" ht="15">
      <c r="A143" s="69">
        <v>22</v>
      </c>
      <c r="B143" s="69" t="s">
        <v>226</v>
      </c>
      <c r="C143" s="66"/>
      <c r="D143" s="66"/>
      <c r="E143" s="66"/>
      <c r="F143" s="49"/>
      <c r="G143" s="66"/>
      <c r="H143" s="66"/>
      <c r="I143" s="68"/>
      <c r="J143" s="68"/>
      <c r="K143" s="68"/>
      <c r="L143" s="68"/>
      <c r="M143" s="68"/>
      <c r="N143" s="68"/>
      <c r="O143" s="68"/>
      <c r="P143" s="66"/>
    </row>
    <row r="144" spans="1:16" ht="30">
      <c r="A144" s="69"/>
      <c r="B144" s="66" t="s">
        <v>282</v>
      </c>
      <c r="C144" s="66" t="s">
        <v>224</v>
      </c>
      <c r="D144" s="66"/>
      <c r="E144" s="66">
        <v>300</v>
      </c>
      <c r="F144" s="49"/>
      <c r="G144" s="66"/>
      <c r="H144" s="66"/>
      <c r="I144" s="68"/>
      <c r="J144" s="68"/>
      <c r="K144" s="68"/>
      <c r="L144" s="68"/>
      <c r="M144" s="68"/>
      <c r="N144" s="68"/>
      <c r="O144" s="68"/>
      <c r="P144" s="66">
        <v>300</v>
      </c>
    </row>
    <row r="145" spans="1:16" ht="15">
      <c r="A145" s="69"/>
      <c r="B145" s="69"/>
      <c r="C145" s="66"/>
      <c r="D145" s="66"/>
      <c r="E145" s="66"/>
      <c r="F145" s="49"/>
      <c r="G145" s="66"/>
      <c r="H145" s="66"/>
      <c r="I145" s="68"/>
      <c r="J145" s="68"/>
      <c r="K145" s="68"/>
      <c r="L145" s="68"/>
      <c r="M145" s="68"/>
      <c r="N145" s="68"/>
      <c r="O145" s="68"/>
      <c r="P145" s="66"/>
    </row>
    <row r="146" spans="1:16" ht="15">
      <c r="A146" s="69">
        <v>23</v>
      </c>
      <c r="B146" s="69" t="s">
        <v>231</v>
      </c>
      <c r="C146" s="66"/>
      <c r="D146" s="66"/>
      <c r="E146" s="66"/>
      <c r="F146" s="49"/>
      <c r="G146" s="66"/>
      <c r="H146" s="66"/>
      <c r="I146" s="68"/>
      <c r="J146" s="68"/>
      <c r="K146" s="68"/>
      <c r="L146" s="68"/>
      <c r="M146" s="68"/>
      <c r="N146" s="68"/>
      <c r="O146" s="68"/>
      <c r="P146" s="66"/>
    </row>
    <row r="147" spans="1:16" ht="30">
      <c r="A147" s="69"/>
      <c r="B147" s="66" t="s">
        <v>232</v>
      </c>
      <c r="C147" s="66" t="s">
        <v>224</v>
      </c>
      <c r="D147" s="66"/>
      <c r="E147" s="66"/>
      <c r="F147" s="49"/>
      <c r="G147" s="66"/>
      <c r="H147" s="66"/>
      <c r="I147" s="68"/>
      <c r="J147" s="68"/>
      <c r="K147" s="68"/>
      <c r="L147" s="68"/>
      <c r="M147" s="68"/>
      <c r="N147" s="68"/>
      <c r="O147" s="68"/>
      <c r="P147" s="66">
        <v>300</v>
      </c>
    </row>
    <row r="148" spans="1:16" ht="45">
      <c r="A148" s="69"/>
      <c r="B148" s="66" t="s">
        <v>348</v>
      </c>
      <c r="C148" s="66" t="s">
        <v>334</v>
      </c>
      <c r="D148" s="66"/>
      <c r="E148" s="66">
        <v>300</v>
      </c>
      <c r="F148" s="49"/>
      <c r="G148" s="66"/>
      <c r="H148" s="66"/>
      <c r="I148" s="68"/>
      <c r="J148" s="68"/>
      <c r="K148" s="68"/>
      <c r="L148" s="68"/>
      <c r="M148" s="68"/>
      <c r="N148" s="68"/>
      <c r="O148" s="68">
        <v>300</v>
      </c>
      <c r="P148" s="66"/>
    </row>
    <row r="149" spans="1:16" ht="15">
      <c r="A149" s="69"/>
      <c r="B149" s="69"/>
      <c r="C149" s="66"/>
      <c r="D149" s="66"/>
      <c r="E149" s="66"/>
      <c r="F149" s="49"/>
      <c r="G149" s="66"/>
      <c r="H149" s="66"/>
      <c r="I149" s="68"/>
      <c r="J149" s="68"/>
      <c r="K149" s="68"/>
      <c r="L149" s="68"/>
      <c r="M149" s="68"/>
      <c r="N149" s="68"/>
      <c r="O149" s="68"/>
      <c r="P149" s="66"/>
    </row>
    <row r="150" spans="1:16" ht="15">
      <c r="A150" s="69"/>
      <c r="B150" s="69"/>
      <c r="C150" s="66"/>
      <c r="D150" s="66"/>
      <c r="E150" s="66"/>
      <c r="F150" s="49"/>
      <c r="G150" s="66"/>
      <c r="H150" s="66"/>
      <c r="I150" s="68"/>
      <c r="J150" s="68"/>
      <c r="K150" s="68"/>
      <c r="L150" s="68"/>
      <c r="M150" s="68"/>
      <c r="N150" s="68"/>
      <c r="O150" s="68"/>
      <c r="P150" s="66"/>
    </row>
    <row r="151" spans="1:16" ht="15">
      <c r="A151" s="69"/>
      <c r="B151" s="69"/>
      <c r="C151" s="66"/>
      <c r="D151" s="66"/>
      <c r="E151" s="66"/>
      <c r="F151" s="49"/>
      <c r="G151" s="66"/>
      <c r="H151" s="66"/>
      <c r="I151" s="68"/>
      <c r="J151" s="68"/>
      <c r="K151" s="68"/>
      <c r="L151" s="68"/>
      <c r="M151" s="68"/>
      <c r="N151" s="68"/>
      <c r="O151" s="68"/>
      <c r="P151" s="66"/>
    </row>
    <row r="152" spans="1:16" ht="15">
      <c r="A152" s="69">
        <v>24</v>
      </c>
      <c r="B152" s="69" t="s">
        <v>266</v>
      </c>
      <c r="C152" s="66"/>
      <c r="D152" s="66"/>
      <c r="E152" s="66"/>
      <c r="F152" s="66"/>
      <c r="G152" s="66"/>
      <c r="H152" s="66"/>
      <c r="I152" s="68"/>
      <c r="J152" s="68"/>
      <c r="K152" s="68"/>
      <c r="L152" s="68"/>
      <c r="M152" s="68"/>
      <c r="N152" s="68"/>
      <c r="O152" s="68"/>
      <c r="P152" s="68"/>
    </row>
    <row r="153" spans="1:16" ht="15">
      <c r="A153" s="69">
        <v>25</v>
      </c>
      <c r="B153" s="69" t="s">
        <v>269</v>
      </c>
      <c r="C153" s="66"/>
      <c r="D153" s="66"/>
      <c r="E153" s="66"/>
      <c r="F153" s="66"/>
      <c r="G153" s="66"/>
      <c r="H153" s="66"/>
      <c r="I153" s="68"/>
      <c r="J153" s="68"/>
      <c r="K153" s="68"/>
      <c r="L153" s="68"/>
      <c r="M153" s="68"/>
      <c r="N153" s="68"/>
      <c r="O153" s="68"/>
      <c r="P153" s="68"/>
    </row>
    <row r="154" spans="1:16" ht="15">
      <c r="A154" s="69">
        <v>26</v>
      </c>
      <c r="B154" s="69" t="s">
        <v>309</v>
      </c>
      <c r="C154" s="66"/>
      <c r="D154" s="66"/>
      <c r="E154" s="66"/>
      <c r="F154" s="66"/>
      <c r="G154" s="66"/>
      <c r="H154" s="66"/>
      <c r="I154" s="68"/>
      <c r="J154" s="68"/>
      <c r="K154" s="68"/>
      <c r="L154" s="68"/>
      <c r="M154" s="68"/>
      <c r="N154" s="68"/>
      <c r="O154" s="68"/>
      <c r="P154" s="68"/>
    </row>
    <row r="155" spans="1:16" ht="30">
      <c r="A155" s="69"/>
      <c r="B155" s="66" t="s">
        <v>428</v>
      </c>
      <c r="C155" s="66" t="s">
        <v>429</v>
      </c>
      <c r="D155" s="66"/>
      <c r="E155" s="66">
        <v>2000</v>
      </c>
      <c r="F155" s="66"/>
      <c r="G155" s="66"/>
      <c r="H155" s="66"/>
      <c r="I155" s="68"/>
      <c r="J155" s="68"/>
      <c r="K155" s="68"/>
      <c r="L155" s="68"/>
      <c r="M155" s="68">
        <v>2000</v>
      </c>
      <c r="N155" s="68"/>
      <c r="O155" s="68"/>
      <c r="P155" s="68"/>
    </row>
    <row r="156" spans="1:16" ht="15">
      <c r="A156" s="69">
        <v>27</v>
      </c>
      <c r="B156" s="69" t="s">
        <v>311</v>
      </c>
      <c r="C156" s="66"/>
      <c r="D156" s="66"/>
      <c r="E156" s="66"/>
      <c r="F156" s="66"/>
      <c r="G156" s="66"/>
      <c r="H156" s="66"/>
      <c r="I156" s="68"/>
      <c r="J156" s="68"/>
      <c r="K156" s="68"/>
      <c r="L156" s="68"/>
      <c r="M156" s="68"/>
      <c r="N156" s="68"/>
      <c r="O156" s="68"/>
      <c r="P156" s="68"/>
    </row>
    <row r="157" spans="1:16" ht="15">
      <c r="A157" s="69">
        <v>28</v>
      </c>
      <c r="B157" s="69" t="s">
        <v>312</v>
      </c>
      <c r="C157" s="66"/>
      <c r="D157" s="66"/>
      <c r="E157" s="66"/>
      <c r="F157" s="66"/>
      <c r="G157" s="66"/>
      <c r="H157" s="66"/>
      <c r="I157" s="68"/>
      <c r="J157" s="68"/>
      <c r="K157" s="68"/>
      <c r="L157" s="68"/>
      <c r="M157" s="68"/>
      <c r="N157" s="68"/>
      <c r="O157" s="68"/>
      <c r="P157" s="68"/>
    </row>
    <row r="158" spans="1:16" ht="30">
      <c r="A158" s="69"/>
      <c r="B158" s="68" t="s">
        <v>379</v>
      </c>
      <c r="C158" s="66" t="s">
        <v>92</v>
      </c>
      <c r="D158" s="66"/>
      <c r="E158" s="66">
        <v>1400</v>
      </c>
      <c r="F158" s="66"/>
      <c r="G158" s="66"/>
      <c r="H158" s="66"/>
      <c r="I158" s="68"/>
      <c r="J158" s="68"/>
      <c r="K158" s="68"/>
      <c r="L158" s="68"/>
      <c r="M158" s="68">
        <v>1400</v>
      </c>
      <c r="N158" s="68"/>
      <c r="O158" s="68"/>
      <c r="P158" s="68"/>
    </row>
    <row r="159" spans="1:16" ht="30">
      <c r="A159" s="69"/>
      <c r="B159" s="66" t="s">
        <v>332</v>
      </c>
      <c r="C159" s="66" t="s">
        <v>151</v>
      </c>
      <c r="D159" s="66"/>
      <c r="E159" s="66">
        <v>1180</v>
      </c>
      <c r="F159" s="66"/>
      <c r="G159" s="66"/>
      <c r="H159" s="66"/>
      <c r="I159" s="68"/>
      <c r="J159" s="68"/>
      <c r="K159" s="68"/>
      <c r="L159" s="68"/>
      <c r="M159" s="68">
        <v>1180</v>
      </c>
      <c r="N159" s="68"/>
      <c r="O159" s="68"/>
      <c r="P159" s="68"/>
    </row>
    <row r="160" spans="1:16" ht="15">
      <c r="A160" s="69">
        <v>29</v>
      </c>
      <c r="B160" s="69" t="s">
        <v>313</v>
      </c>
      <c r="C160" s="66"/>
      <c r="D160" s="66"/>
      <c r="E160" s="69"/>
      <c r="F160" s="69"/>
      <c r="G160" s="69"/>
      <c r="H160" s="69"/>
      <c r="I160" s="69"/>
      <c r="J160" s="69"/>
      <c r="K160" s="69"/>
      <c r="L160" s="69"/>
      <c r="M160" s="69"/>
      <c r="N160" s="69"/>
      <c r="O160" s="69"/>
      <c r="P160" s="69"/>
    </row>
    <row r="161" spans="1:16" ht="15">
      <c r="A161" s="69">
        <v>30</v>
      </c>
      <c r="B161" s="69" t="s">
        <v>322</v>
      </c>
      <c r="C161" s="66"/>
      <c r="D161" s="66"/>
      <c r="E161" s="66"/>
      <c r="F161" s="66"/>
      <c r="G161" s="66"/>
      <c r="H161" s="66"/>
      <c r="I161" s="66"/>
      <c r="J161" s="66"/>
      <c r="K161" s="66"/>
      <c r="L161" s="66"/>
      <c r="M161" s="66"/>
      <c r="N161" s="66"/>
      <c r="O161" s="66"/>
      <c r="P161" s="66"/>
    </row>
    <row r="162" spans="1:16" ht="30">
      <c r="A162" s="66"/>
      <c r="B162" s="66" t="s">
        <v>394</v>
      </c>
      <c r="C162" s="66" t="s">
        <v>244</v>
      </c>
      <c r="D162" s="66"/>
      <c r="E162" s="66">
        <v>4200</v>
      </c>
      <c r="F162" s="66"/>
      <c r="G162" s="66"/>
      <c r="H162" s="66"/>
      <c r="I162" s="68"/>
      <c r="J162" s="68"/>
      <c r="K162" s="68"/>
      <c r="L162" s="68"/>
      <c r="M162" s="68"/>
      <c r="N162" s="68"/>
      <c r="O162" s="68">
        <v>4200</v>
      </c>
      <c r="P162" s="68"/>
    </row>
    <row r="163" spans="1:16" ht="14.25">
      <c r="A163" s="89">
        <v>31</v>
      </c>
      <c r="B163" s="89" t="s">
        <v>323</v>
      </c>
      <c r="C163" s="89"/>
      <c r="D163" s="89"/>
      <c r="E163" s="90"/>
      <c r="F163" s="90"/>
      <c r="G163" s="90"/>
      <c r="H163" s="90"/>
      <c r="I163" s="90"/>
      <c r="J163" s="90"/>
      <c r="K163" s="90"/>
      <c r="L163" s="90"/>
      <c r="M163" s="90"/>
      <c r="N163" s="90"/>
      <c r="O163" s="90"/>
      <c r="P163" s="90"/>
    </row>
    <row r="164" spans="1:16" ht="14.25">
      <c r="A164" s="89">
        <v>32</v>
      </c>
      <c r="B164" s="89" t="s">
        <v>324</v>
      </c>
      <c r="C164" s="89"/>
      <c r="D164" s="89"/>
      <c r="E164" s="89"/>
      <c r="F164" s="89"/>
      <c r="G164" s="89"/>
      <c r="H164" s="89"/>
      <c r="I164" s="89"/>
      <c r="J164" s="89"/>
      <c r="K164" s="89"/>
      <c r="L164" s="89"/>
      <c r="M164" s="89"/>
      <c r="N164" s="89"/>
      <c r="O164" s="89"/>
      <c r="P164" s="89"/>
    </row>
    <row r="165" spans="1:16" ht="30">
      <c r="A165" s="89"/>
      <c r="B165" s="93" t="s">
        <v>395</v>
      </c>
      <c r="C165" s="93" t="s">
        <v>244</v>
      </c>
      <c r="D165" s="89"/>
      <c r="E165" s="93">
        <v>2000</v>
      </c>
      <c r="F165" s="89"/>
      <c r="G165" s="93">
        <v>2000</v>
      </c>
      <c r="H165" s="89"/>
      <c r="I165" s="89"/>
      <c r="J165" s="89"/>
      <c r="K165" s="89"/>
      <c r="L165" s="89"/>
      <c r="M165" s="89"/>
      <c r="N165" s="89"/>
      <c r="O165" s="89"/>
      <c r="P165" s="89"/>
    </row>
    <row r="166" spans="1:16" ht="14.25">
      <c r="A166" s="89">
        <v>33</v>
      </c>
      <c r="B166" s="89" t="s">
        <v>325</v>
      </c>
      <c r="C166" s="89"/>
      <c r="D166" s="89"/>
      <c r="E166" s="89"/>
      <c r="F166" s="89"/>
      <c r="G166" s="89"/>
      <c r="H166" s="89"/>
      <c r="I166" s="89"/>
      <c r="J166" s="89"/>
      <c r="K166" s="89"/>
      <c r="L166" s="89"/>
      <c r="M166" s="89"/>
      <c r="N166" s="89"/>
      <c r="O166" s="89"/>
      <c r="P166" s="89"/>
    </row>
    <row r="167" spans="1:16" ht="15">
      <c r="A167" s="89">
        <v>34</v>
      </c>
      <c r="B167" s="89" t="s">
        <v>326</v>
      </c>
      <c r="C167" s="49"/>
      <c r="D167" s="49"/>
      <c r="E167" s="49"/>
      <c r="F167" s="49"/>
      <c r="G167" s="49"/>
      <c r="H167" s="49"/>
      <c r="I167" s="49"/>
      <c r="J167" s="49"/>
      <c r="K167" s="49"/>
      <c r="L167" s="49"/>
      <c r="M167" s="49"/>
      <c r="N167" s="49"/>
      <c r="O167" s="49"/>
      <c r="P167" s="49"/>
    </row>
    <row r="168" spans="1:16" ht="14.25">
      <c r="A168" s="89">
        <v>35</v>
      </c>
      <c r="B168" s="89" t="s">
        <v>327</v>
      </c>
      <c r="C168" s="89"/>
      <c r="D168" s="89"/>
      <c r="E168" s="89"/>
      <c r="F168" s="89"/>
      <c r="G168" s="89"/>
      <c r="H168" s="89"/>
      <c r="I168" s="89"/>
      <c r="J168" s="89"/>
      <c r="K168" s="89"/>
      <c r="L168" s="89"/>
      <c r="M168" s="89"/>
      <c r="N168" s="89"/>
      <c r="O168" s="89"/>
      <c r="P168" s="89"/>
    </row>
  </sheetData>
  <sheetProtection/>
  <mergeCells count="18">
    <mergeCell ref="O9:O10"/>
    <mergeCell ref="P9:P10"/>
    <mergeCell ref="I9:I10"/>
    <mergeCell ref="J9:J10"/>
    <mergeCell ref="K9:K10"/>
    <mergeCell ref="L9:L10"/>
    <mergeCell ref="M9:M10"/>
    <mergeCell ref="N9:N10"/>
    <mergeCell ref="A3:C3"/>
    <mergeCell ref="A5:P5"/>
    <mergeCell ref="J6:M6"/>
    <mergeCell ref="A7:A10"/>
    <mergeCell ref="B7:B10"/>
    <mergeCell ref="C7:C10"/>
    <mergeCell ref="E7:P8"/>
    <mergeCell ref="E9:E10"/>
    <mergeCell ref="F9:F10"/>
    <mergeCell ref="G9:G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20"/>
  <sheetViews>
    <sheetView tabSelected="1" zoomScalePageLayoutView="0" workbookViewId="0" topLeftCell="A1">
      <selection activeCell="A5" sqref="A5:V5"/>
    </sheetView>
  </sheetViews>
  <sheetFormatPr defaultColWidth="9.140625" defaultRowHeight="12.75"/>
  <cols>
    <col min="1" max="1" width="5.421875" style="0" customWidth="1"/>
    <col min="2" max="2" width="16.28125" style="0" customWidth="1"/>
    <col min="3" max="3" width="5.421875" style="0" customWidth="1"/>
    <col min="4" max="4" width="6.00390625" style="0" customWidth="1"/>
    <col min="5" max="5" width="6.7109375" style="0" customWidth="1"/>
    <col min="6" max="6" width="7.140625" style="0" customWidth="1"/>
    <col min="7" max="7" width="5.57421875" style="0" customWidth="1"/>
    <col min="8" max="8" width="4.8515625" style="0" customWidth="1"/>
    <col min="9" max="9" width="5.28125" style="0" customWidth="1"/>
    <col min="10" max="10" width="7.00390625" style="0" customWidth="1"/>
    <col min="11" max="11" width="4.421875" style="0" customWidth="1"/>
    <col min="12" max="12" width="7.140625" style="0" customWidth="1"/>
    <col min="13" max="13" width="5.57421875" style="0" customWidth="1"/>
    <col min="14" max="14" width="7.57421875" style="0" customWidth="1"/>
    <col min="15" max="15" width="5.421875" style="0" customWidth="1"/>
    <col min="16" max="16" width="7.140625" style="0" customWidth="1"/>
    <col min="17" max="17" width="5.421875" style="0" customWidth="1"/>
    <col min="18" max="18" width="7.00390625" style="0" customWidth="1"/>
    <col min="19" max="19" width="5.00390625" style="0" customWidth="1"/>
    <col min="20" max="20" width="8.421875" style="0" customWidth="1"/>
    <col min="21" max="21" width="4.421875" style="0" customWidth="1"/>
    <col min="22" max="22" width="6.00390625" style="0" customWidth="1"/>
  </cols>
  <sheetData>
    <row r="1" spans="1:2" ht="14.25">
      <c r="A1" s="195" t="s">
        <v>496</v>
      </c>
      <c r="B1" s="195"/>
    </row>
    <row r="2" spans="1:25" ht="14.25" customHeight="1">
      <c r="A2" s="210" t="s">
        <v>486</v>
      </c>
      <c r="B2" s="210"/>
      <c r="C2" s="210"/>
      <c r="D2" s="210"/>
      <c r="E2" s="210"/>
      <c r="F2" s="210"/>
      <c r="G2" s="210"/>
      <c r="H2" s="210"/>
      <c r="I2" s="210"/>
      <c r="J2" s="210"/>
      <c r="K2" s="210"/>
      <c r="L2" s="210"/>
      <c r="M2" s="210"/>
      <c r="N2" s="210"/>
      <c r="O2" s="210"/>
      <c r="P2" s="210"/>
      <c r="Q2" s="210"/>
      <c r="R2" s="210"/>
      <c r="S2" s="210"/>
      <c r="T2" s="210"/>
      <c r="U2" s="210"/>
      <c r="V2" s="210"/>
      <c r="W2" s="61"/>
      <c r="X2" s="61"/>
      <c r="Y2" s="61"/>
    </row>
    <row r="3" spans="1:22" ht="15">
      <c r="A3" s="210"/>
      <c r="B3" s="210"/>
      <c r="C3" s="60"/>
      <c r="D3" s="60"/>
      <c r="E3" s="60"/>
      <c r="F3" s="60"/>
      <c r="G3" s="60"/>
      <c r="H3" s="60"/>
      <c r="I3" s="60"/>
      <c r="J3" s="60"/>
      <c r="K3" s="60"/>
      <c r="L3" s="60"/>
      <c r="M3" s="60"/>
      <c r="N3" s="60"/>
      <c r="O3" s="60"/>
      <c r="P3" s="60"/>
      <c r="Q3" s="60"/>
      <c r="R3" s="60"/>
      <c r="S3" s="60"/>
      <c r="T3" s="60"/>
      <c r="U3" s="60"/>
      <c r="V3" s="60"/>
    </row>
    <row r="4" spans="1:22" ht="16.5">
      <c r="A4" s="212" t="s">
        <v>512</v>
      </c>
      <c r="B4" s="212"/>
      <c r="C4" s="212"/>
      <c r="D4" s="212"/>
      <c r="E4" s="212"/>
      <c r="F4" s="212"/>
      <c r="G4" s="212"/>
      <c r="H4" s="212"/>
      <c r="I4" s="212"/>
      <c r="J4" s="212"/>
      <c r="K4" s="212"/>
      <c r="L4" s="212"/>
      <c r="M4" s="212"/>
      <c r="N4" s="212"/>
      <c r="O4" s="212"/>
      <c r="P4" s="212"/>
      <c r="Q4" s="212"/>
      <c r="R4" s="212"/>
      <c r="S4" s="212"/>
      <c r="T4" s="212"/>
      <c r="U4" s="212"/>
      <c r="V4" s="212"/>
    </row>
    <row r="5" spans="1:22" ht="16.5">
      <c r="A5" s="251" t="s">
        <v>540</v>
      </c>
      <c r="B5" s="251"/>
      <c r="C5" s="251"/>
      <c r="D5" s="251"/>
      <c r="E5" s="251"/>
      <c r="F5" s="251"/>
      <c r="G5" s="251"/>
      <c r="H5" s="251"/>
      <c r="I5" s="251"/>
      <c r="J5" s="251"/>
      <c r="K5" s="251"/>
      <c r="L5" s="251"/>
      <c r="M5" s="251"/>
      <c r="N5" s="251"/>
      <c r="O5" s="251"/>
      <c r="P5" s="251"/>
      <c r="Q5" s="251"/>
      <c r="R5" s="251"/>
      <c r="S5" s="251"/>
      <c r="T5" s="251"/>
      <c r="U5" s="251"/>
      <c r="V5" s="251"/>
    </row>
    <row r="6" spans="1:22" ht="15.75">
      <c r="A6" s="248"/>
      <c r="B6" s="249"/>
      <c r="C6" s="249"/>
      <c r="D6" s="249"/>
      <c r="E6" s="249"/>
      <c r="F6" s="249"/>
      <c r="G6" s="249"/>
      <c r="H6" s="249"/>
      <c r="I6" s="249"/>
      <c r="J6" s="249"/>
      <c r="K6" s="249"/>
      <c r="L6" s="153"/>
      <c r="M6" s="154"/>
      <c r="N6" s="154"/>
      <c r="O6" s="154"/>
      <c r="P6" s="154"/>
      <c r="Q6" s="155"/>
      <c r="R6" s="250" t="s">
        <v>513</v>
      </c>
      <c r="S6" s="250"/>
      <c r="T6" s="250"/>
      <c r="U6" s="250"/>
      <c r="V6" s="250"/>
    </row>
    <row r="7" spans="1:22" ht="10.5" customHeight="1">
      <c r="A7" s="152"/>
      <c r="B7" s="156"/>
      <c r="C7" s="157"/>
      <c r="D7" s="157"/>
      <c r="E7" s="158"/>
      <c r="F7" s="158"/>
      <c r="G7" s="158"/>
      <c r="H7" s="158"/>
      <c r="I7" s="158"/>
      <c r="J7" s="158"/>
      <c r="K7" s="159"/>
      <c r="L7" s="159"/>
      <c r="M7" s="159"/>
      <c r="N7" s="159"/>
      <c r="O7" s="159"/>
      <c r="P7" s="159"/>
      <c r="Q7" s="155"/>
      <c r="R7" s="155"/>
      <c r="S7" s="155"/>
      <c r="T7" s="155"/>
      <c r="U7" s="160"/>
      <c r="V7" s="155"/>
    </row>
    <row r="8" spans="1:22" ht="63" customHeight="1">
      <c r="A8" s="240" t="s">
        <v>278</v>
      </c>
      <c r="B8" s="240" t="s">
        <v>514</v>
      </c>
      <c r="C8" s="240" t="s">
        <v>485</v>
      </c>
      <c r="D8" s="240" t="s">
        <v>515</v>
      </c>
      <c r="E8" s="240" t="s">
        <v>516</v>
      </c>
      <c r="F8" s="243" t="s">
        <v>539</v>
      </c>
      <c r="G8" s="244"/>
      <c r="H8" s="244"/>
      <c r="I8" s="245"/>
      <c r="J8" s="232" t="s">
        <v>517</v>
      </c>
      <c r="K8" s="234"/>
      <c r="L8" s="232" t="s">
        <v>518</v>
      </c>
      <c r="M8" s="233"/>
      <c r="N8" s="233"/>
      <c r="O8" s="234"/>
      <c r="P8" s="235" t="s">
        <v>519</v>
      </c>
      <c r="Q8" s="236"/>
      <c r="R8" s="235" t="s">
        <v>520</v>
      </c>
      <c r="S8" s="236"/>
      <c r="T8" s="235" t="s">
        <v>521</v>
      </c>
      <c r="U8" s="236"/>
      <c r="V8" s="252" t="s">
        <v>522</v>
      </c>
    </row>
    <row r="9" spans="1:22" ht="98.25" customHeight="1">
      <c r="A9" s="241"/>
      <c r="B9" s="241"/>
      <c r="C9" s="241"/>
      <c r="D9" s="241"/>
      <c r="E9" s="241"/>
      <c r="F9" s="239" t="s">
        <v>523</v>
      </c>
      <c r="G9" s="239"/>
      <c r="H9" s="239" t="s">
        <v>524</v>
      </c>
      <c r="I9" s="239"/>
      <c r="J9" s="246"/>
      <c r="K9" s="247"/>
      <c r="L9" s="254" t="s">
        <v>525</v>
      </c>
      <c r="M9" s="254"/>
      <c r="N9" s="254" t="s">
        <v>526</v>
      </c>
      <c r="O9" s="254"/>
      <c r="P9" s="237"/>
      <c r="Q9" s="238"/>
      <c r="R9" s="237"/>
      <c r="S9" s="238"/>
      <c r="T9" s="237"/>
      <c r="U9" s="238"/>
      <c r="V9" s="253"/>
    </row>
    <row r="10" spans="1:22" ht="47.25" customHeight="1">
      <c r="A10" s="242"/>
      <c r="B10" s="242"/>
      <c r="C10" s="242"/>
      <c r="D10" s="242"/>
      <c r="E10" s="242"/>
      <c r="F10" s="161" t="s">
        <v>490</v>
      </c>
      <c r="G10" s="161" t="s">
        <v>527</v>
      </c>
      <c r="H10" s="161" t="s">
        <v>528</v>
      </c>
      <c r="I10" s="161" t="s">
        <v>529</v>
      </c>
      <c r="J10" s="162" t="s">
        <v>490</v>
      </c>
      <c r="K10" s="162" t="s">
        <v>527</v>
      </c>
      <c r="L10" s="162" t="s">
        <v>490</v>
      </c>
      <c r="M10" s="162" t="s">
        <v>527</v>
      </c>
      <c r="N10" s="162" t="s">
        <v>490</v>
      </c>
      <c r="O10" s="162" t="s">
        <v>527</v>
      </c>
      <c r="P10" s="162" t="s">
        <v>490</v>
      </c>
      <c r="Q10" s="162" t="s">
        <v>527</v>
      </c>
      <c r="R10" s="162" t="s">
        <v>490</v>
      </c>
      <c r="S10" s="162" t="s">
        <v>527</v>
      </c>
      <c r="T10" s="162" t="s">
        <v>490</v>
      </c>
      <c r="U10" s="162" t="s">
        <v>527</v>
      </c>
      <c r="V10" s="163"/>
    </row>
    <row r="11" spans="1:22" ht="58.5" customHeight="1">
      <c r="A11" s="161" t="s">
        <v>530</v>
      </c>
      <c r="B11" s="164" t="s">
        <v>531</v>
      </c>
      <c r="C11" s="161"/>
      <c r="D11" s="161"/>
      <c r="E11" s="161"/>
      <c r="F11" s="161"/>
      <c r="G11" s="161"/>
      <c r="H11" s="161"/>
      <c r="I11" s="161"/>
      <c r="J11" s="161"/>
      <c r="K11" s="165"/>
      <c r="L11" s="165"/>
      <c r="M11" s="165"/>
      <c r="N11" s="165"/>
      <c r="O11" s="165"/>
      <c r="P11" s="165"/>
      <c r="Q11" s="165"/>
      <c r="R11" s="165"/>
      <c r="S11" s="166"/>
      <c r="T11" s="166"/>
      <c r="U11" s="167"/>
      <c r="V11" s="161"/>
    </row>
    <row r="12" spans="1:22" ht="44.25" customHeight="1">
      <c r="A12" s="161"/>
      <c r="B12" s="164" t="s">
        <v>532</v>
      </c>
      <c r="C12" s="161"/>
      <c r="D12" s="161"/>
      <c r="E12" s="161"/>
      <c r="F12" s="161"/>
      <c r="G12" s="161"/>
      <c r="H12" s="161"/>
      <c r="I12" s="161"/>
      <c r="J12" s="161"/>
      <c r="K12" s="165"/>
      <c r="L12" s="165"/>
      <c r="M12" s="165"/>
      <c r="N12" s="165"/>
      <c r="O12" s="165"/>
      <c r="P12" s="165"/>
      <c r="Q12" s="165"/>
      <c r="R12" s="165"/>
      <c r="S12" s="166"/>
      <c r="T12" s="166"/>
      <c r="U12" s="167"/>
      <c r="V12" s="161"/>
    </row>
    <row r="13" spans="1:22" ht="12.75">
      <c r="A13" s="161"/>
      <c r="B13" s="168" t="s">
        <v>533</v>
      </c>
      <c r="C13" s="161"/>
      <c r="D13" s="161"/>
      <c r="E13" s="161"/>
      <c r="F13" s="161"/>
      <c r="G13" s="169"/>
      <c r="H13" s="161"/>
      <c r="I13" s="161"/>
      <c r="J13" s="161"/>
      <c r="K13" s="170"/>
      <c r="L13" s="170"/>
      <c r="M13" s="170"/>
      <c r="N13" s="170"/>
      <c r="O13" s="170"/>
      <c r="P13" s="170"/>
      <c r="Q13" s="170"/>
      <c r="R13" s="170"/>
      <c r="S13" s="171"/>
      <c r="T13" s="171"/>
      <c r="U13" s="172"/>
      <c r="V13" s="161"/>
    </row>
    <row r="14" spans="1:22" ht="12.75">
      <c r="A14" s="161"/>
      <c r="B14" s="168" t="s">
        <v>534</v>
      </c>
      <c r="C14" s="161"/>
      <c r="D14" s="161"/>
      <c r="E14" s="161"/>
      <c r="F14" s="161"/>
      <c r="G14" s="161"/>
      <c r="H14" s="161"/>
      <c r="I14" s="161"/>
      <c r="J14" s="161"/>
      <c r="K14" s="170"/>
      <c r="L14" s="170"/>
      <c r="M14" s="165"/>
      <c r="N14" s="165"/>
      <c r="O14" s="170"/>
      <c r="P14" s="170"/>
      <c r="Q14" s="170"/>
      <c r="R14" s="170"/>
      <c r="S14" s="171"/>
      <c r="T14" s="171"/>
      <c r="U14" s="173"/>
      <c r="V14" s="161"/>
    </row>
    <row r="15" spans="1:22" ht="12.75">
      <c r="A15" s="161"/>
      <c r="B15" s="168" t="s">
        <v>535</v>
      </c>
      <c r="C15" s="161"/>
      <c r="D15" s="161"/>
      <c r="E15" s="161"/>
      <c r="F15" s="161"/>
      <c r="G15" s="161"/>
      <c r="H15" s="161"/>
      <c r="I15" s="161"/>
      <c r="J15" s="161"/>
      <c r="K15" s="170"/>
      <c r="L15" s="170"/>
      <c r="M15" s="165"/>
      <c r="N15" s="165"/>
      <c r="O15" s="165"/>
      <c r="P15" s="165"/>
      <c r="Q15" s="165"/>
      <c r="R15" s="165"/>
      <c r="S15" s="171"/>
      <c r="T15" s="171"/>
      <c r="U15" s="174"/>
      <c r="V15" s="161"/>
    </row>
    <row r="16" spans="1:22" ht="55.5" customHeight="1">
      <c r="A16" s="161" t="s">
        <v>536</v>
      </c>
      <c r="B16" s="164" t="s">
        <v>537</v>
      </c>
      <c r="C16" s="175"/>
      <c r="D16" s="176"/>
      <c r="E16" s="176"/>
      <c r="F16" s="176"/>
      <c r="G16" s="176"/>
      <c r="H16" s="176"/>
      <c r="I16" s="176"/>
      <c r="J16" s="176"/>
      <c r="K16" s="177"/>
      <c r="L16" s="177"/>
      <c r="M16" s="177"/>
      <c r="N16" s="177"/>
      <c r="O16" s="177"/>
      <c r="P16" s="177"/>
      <c r="Q16" s="177"/>
      <c r="R16" s="177"/>
      <c r="S16" s="178"/>
      <c r="T16" s="178"/>
      <c r="U16" s="179"/>
      <c r="V16" s="180"/>
    </row>
    <row r="17" spans="1:22" ht="12.75">
      <c r="A17" s="181"/>
      <c r="B17" s="168" t="s">
        <v>533</v>
      </c>
      <c r="C17" s="182"/>
      <c r="D17" s="183"/>
      <c r="E17" s="183"/>
      <c r="F17" s="183"/>
      <c r="G17" s="183"/>
      <c r="H17" s="183"/>
      <c r="I17" s="183"/>
      <c r="J17" s="183"/>
      <c r="K17" s="184"/>
      <c r="L17" s="184"/>
      <c r="M17" s="184"/>
      <c r="N17" s="184"/>
      <c r="O17" s="184"/>
      <c r="P17" s="184"/>
      <c r="Q17" s="184"/>
      <c r="R17" s="184"/>
      <c r="S17" s="185"/>
      <c r="T17" s="185"/>
      <c r="U17" s="186"/>
      <c r="V17" s="187"/>
    </row>
    <row r="18" spans="1:22" ht="12.75">
      <c r="A18" s="181"/>
      <c r="B18" s="168" t="s">
        <v>534</v>
      </c>
      <c r="C18" s="182"/>
      <c r="D18" s="183"/>
      <c r="E18" s="183"/>
      <c r="F18" s="183"/>
      <c r="G18" s="183"/>
      <c r="H18" s="183"/>
      <c r="I18" s="183"/>
      <c r="J18" s="183"/>
      <c r="K18" s="184"/>
      <c r="L18" s="184"/>
      <c r="M18" s="184"/>
      <c r="N18" s="184"/>
      <c r="O18" s="184"/>
      <c r="P18" s="184"/>
      <c r="Q18" s="184"/>
      <c r="R18" s="184"/>
      <c r="S18" s="185"/>
      <c r="T18" s="185"/>
      <c r="U18" s="186"/>
      <c r="V18" s="187"/>
    </row>
    <row r="19" spans="1:22" ht="12.75">
      <c r="A19" s="181"/>
      <c r="B19" s="188" t="s">
        <v>538</v>
      </c>
      <c r="C19" s="182"/>
      <c r="D19" s="183"/>
      <c r="E19" s="188"/>
      <c r="F19" s="188"/>
      <c r="G19" s="188"/>
      <c r="H19" s="188"/>
      <c r="I19" s="188"/>
      <c r="J19" s="188"/>
      <c r="K19" s="184"/>
      <c r="L19" s="184"/>
      <c r="M19" s="184"/>
      <c r="N19" s="184"/>
      <c r="O19" s="184"/>
      <c r="P19" s="184"/>
      <c r="Q19" s="184"/>
      <c r="R19" s="184"/>
      <c r="S19" s="185"/>
      <c r="T19" s="185"/>
      <c r="U19" s="186"/>
      <c r="V19" s="187"/>
    </row>
    <row r="20" spans="1:22" ht="12.75">
      <c r="A20" s="189"/>
      <c r="B20" s="190"/>
      <c r="C20" s="191"/>
      <c r="D20" s="191"/>
      <c r="E20" s="192"/>
      <c r="F20" s="192"/>
      <c r="G20" s="192"/>
      <c r="H20" s="192"/>
      <c r="I20" s="192"/>
      <c r="J20" s="192"/>
      <c r="K20" s="193"/>
      <c r="L20" s="193"/>
      <c r="M20" s="193"/>
      <c r="N20" s="193"/>
      <c r="O20" s="193"/>
      <c r="P20" s="193"/>
      <c r="Q20" s="190"/>
      <c r="R20" s="190"/>
      <c r="S20" s="189"/>
      <c r="T20" s="189"/>
      <c r="U20" s="194"/>
      <c r="V20" s="189"/>
    </row>
  </sheetData>
  <sheetProtection/>
  <mergeCells count="22">
    <mergeCell ref="B8:B10"/>
    <mergeCell ref="C8:C10"/>
    <mergeCell ref="F9:G9"/>
    <mergeCell ref="J8:K9"/>
    <mergeCell ref="A4:V4"/>
    <mergeCell ref="A6:K6"/>
    <mergeCell ref="R6:V6"/>
    <mergeCell ref="A5:V5"/>
    <mergeCell ref="V8:V9"/>
    <mergeCell ref="L9:M9"/>
    <mergeCell ref="N9:O9"/>
    <mergeCell ref="A8:A10"/>
    <mergeCell ref="L8:O8"/>
    <mergeCell ref="P8:Q9"/>
    <mergeCell ref="R8:S9"/>
    <mergeCell ref="T8:U9"/>
    <mergeCell ref="H9:I9"/>
    <mergeCell ref="A2:V2"/>
    <mergeCell ref="A3:B3"/>
    <mergeCell ref="D8:D10"/>
    <mergeCell ref="E8:E10"/>
    <mergeCell ref="F8:I8"/>
  </mergeCells>
  <printOptions/>
  <pageMargins left="0.29" right="0.32" top="0.37" bottom="0.3" header="0.21"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 Anh Tuan</dc:creator>
  <cp:keywords/>
  <dc:description/>
  <cp:lastModifiedBy>HP</cp:lastModifiedBy>
  <cp:lastPrinted>2021-07-05T04:23:54Z</cp:lastPrinted>
  <dcterms:created xsi:type="dcterms:W3CDTF">2012-05-23T06:46:17Z</dcterms:created>
  <dcterms:modified xsi:type="dcterms:W3CDTF">2021-07-12T02:05:27Z</dcterms:modified>
  <cp:category/>
  <cp:version/>
  <cp:contentType/>
  <cp:contentStatus/>
</cp:coreProperties>
</file>