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GIANG QLNS\21. CÔNG KHAI NGÂN SÁCH\Công khai QT 2022-DT 2024\Gửi công khai trang Web Bộ Tài chính\"/>
    </mc:Choice>
  </mc:AlternateContent>
  <bookViews>
    <workbookView xWindow="0" yWindow="0" windowWidth="21600" windowHeight="9735"/>
  </bookViews>
  <sheets>
    <sheet name="B67 ckns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9" i="1"/>
  <c r="K10" i="1"/>
  <c r="K11" i="1"/>
  <c r="K12" i="1"/>
  <c r="K13" i="1"/>
  <c r="K14" i="1"/>
  <c r="K15" i="1"/>
  <c r="K16" i="1"/>
  <c r="K17" i="1"/>
  <c r="K18" i="1"/>
  <c r="K9" i="1"/>
  <c r="O10" i="1"/>
  <c r="O11" i="1"/>
  <c r="O12" i="1"/>
  <c r="O13" i="1"/>
  <c r="O14" i="1"/>
  <c r="O15" i="1"/>
  <c r="O16" i="1"/>
  <c r="O17" i="1"/>
  <c r="O18" i="1"/>
  <c r="O9" i="1"/>
  <c r="J8" i="1"/>
  <c r="I8" i="1"/>
  <c r="G8" i="1"/>
  <c r="E8" i="1"/>
  <c r="D8" i="1"/>
  <c r="C8" i="1"/>
  <c r="M8" i="1"/>
  <c r="L12" i="1"/>
  <c r="L14" i="1"/>
  <c r="L15" i="1"/>
  <c r="L16" i="1"/>
  <c r="L18" i="1"/>
  <c r="L10" i="1"/>
  <c r="L11" i="1"/>
  <c r="L17" i="1"/>
  <c r="L13" i="1"/>
  <c r="L9" i="1"/>
  <c r="D10" i="1"/>
  <c r="D11" i="1"/>
  <c r="D12" i="1"/>
  <c r="D13" i="1"/>
  <c r="D14" i="1"/>
  <c r="D15" i="1"/>
  <c r="D16" i="1"/>
  <c r="D17" i="1"/>
  <c r="D18" i="1"/>
  <c r="D9" i="1"/>
  <c r="E10" i="1"/>
  <c r="E11" i="1"/>
  <c r="E12" i="1"/>
  <c r="E13" i="1"/>
  <c r="E14" i="1"/>
  <c r="E15" i="1"/>
  <c r="E16" i="1"/>
  <c r="E17" i="1"/>
  <c r="E18" i="1"/>
  <c r="E9" i="1"/>
  <c r="F8" i="1"/>
  <c r="K8" i="1" l="1"/>
  <c r="L8" i="1"/>
</calcChain>
</file>

<file path=xl/sharedStrings.xml><?xml version="1.0" encoding="utf-8"?>
<sst xmlns="http://schemas.openxmlformats.org/spreadsheetml/2006/main" count="41" uniqueCount="26">
  <si>
    <t>Đơn vị: Triệu đồng</t>
  </si>
  <si>
    <t>STT</t>
  </si>
  <si>
    <t>TỔNG SỐ</t>
  </si>
  <si>
    <t>Tên đơn vị</t>
  </si>
  <si>
    <t>Tổng số</t>
  </si>
  <si>
    <t>Biểu số 67/CK-NSNN</t>
  </si>
  <si>
    <t>Dự toán</t>
  </si>
  <si>
    <t>Quyết toán</t>
  </si>
  <si>
    <t>So sánh (%)</t>
  </si>
  <si>
    <t>Bổ sung cân đối</t>
  </si>
  <si>
    <t>Bổ sung có mục tiêu</t>
  </si>
  <si>
    <t>Vốn đầu tư để thực hiện các chương trình mục tiêu, nhiệm vụ</t>
  </si>
  <si>
    <t>Vốn sự nghiệp để thực hiện các chế độ, chính sách, nhiệm vụ</t>
  </si>
  <si>
    <t>Vốn thực hiện các chương trình mục tiêu quốc gia</t>
  </si>
  <si>
    <t>Thành phố Đông Hà</t>
  </si>
  <si>
    <t>Thị xã Quảng Trị</t>
  </si>
  <si>
    <t>Huyện Hải Lăng</t>
  </si>
  <si>
    <t>Huyện Triệu Phong</t>
  </si>
  <si>
    <t>Huyện Gio Linh</t>
  </si>
  <si>
    <t>Huyện Vĩnh Linh</t>
  </si>
  <si>
    <t>Huyện Cam Lộ</t>
  </si>
  <si>
    <t>Huyện Đakrông</t>
  </si>
  <si>
    <t>Huyện Hướng Hoá</t>
  </si>
  <si>
    <t>Huyện Đảo Cồn Cỏ</t>
  </si>
  <si>
    <t>QUYẾT TOÁN CHI BỔ SUNG TỪ NGÂN SÁCH CẤP TỈNH CHO NGÂN SÁCH HUYỆN NĂM 2022</t>
  </si>
  <si>
    <t>(Kèm theo Quyết định số 3496/QĐ-UBND ngày      /12/2023 của UBND tỉnh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</si>
</sst>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23" x14ac:knownFonts="1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.VnArial Narrow"/>
      <family val="2"/>
    </font>
    <font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3" fillId="0" borderId="0"/>
    <xf numFmtId="0" fontId="9" fillId="0" borderId="0"/>
    <xf numFmtId="0" fontId="12" fillId="0" borderId="0"/>
    <xf numFmtId="0" fontId="1" fillId="0" borderId="0"/>
    <xf numFmtId="9" fontId="14" fillId="0" borderId="0" applyFont="0" applyFill="0" applyBorder="0" applyAlignment="0" applyProtection="0"/>
  </cellStyleXfs>
  <cellXfs count="50">
    <xf numFmtId="0" fontId="0" fillId="0" borderId="0" xfId="0"/>
    <xf numFmtId="0" fontId="3" fillId="0" borderId="2" xfId="4" applyFont="1" applyFill="1" applyBorder="1"/>
    <xf numFmtId="0" fontId="4" fillId="0" borderId="0" xfId="0" applyFont="1" applyFill="1" applyAlignment="1"/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3" fontId="3" fillId="0" borderId="2" xfId="0" applyNumberFormat="1" applyFont="1" applyFill="1" applyBorder="1"/>
    <xf numFmtId="0" fontId="6" fillId="0" borderId="0" xfId="0" applyFont="1" applyFill="1"/>
    <xf numFmtId="0" fontId="3" fillId="0" borderId="2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/>
    <xf numFmtId="0" fontId="16" fillId="0" borderId="0" xfId="0" applyFont="1" applyFill="1" applyAlignment="1">
      <alignment horizontal="right"/>
    </xf>
    <xf numFmtId="0" fontId="17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 applyFill="1"/>
    <xf numFmtId="0" fontId="15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 applyAlignment="1">
      <alignment vertical="center" wrapText="1"/>
    </xf>
    <xf numFmtId="3" fontId="16" fillId="0" borderId="4" xfId="0" applyNumberFormat="1" applyFont="1" applyFill="1" applyBorder="1"/>
    <xf numFmtId="4" fontId="15" fillId="0" borderId="4" xfId="0" applyNumberFormat="1" applyFont="1" applyBorder="1" applyAlignment="1">
      <alignment vertical="center" wrapText="1"/>
    </xf>
    <xf numFmtId="9" fontId="15" fillId="0" borderId="4" xfId="1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3" fontId="16" fillId="0" borderId="1" xfId="0" applyNumberFormat="1" applyFont="1" applyBorder="1" applyAlignment="1">
      <alignment vertical="center" wrapText="1"/>
    </xf>
    <xf numFmtId="3" fontId="16" fillId="0" borderId="1" xfId="0" applyNumberFormat="1" applyFont="1" applyFill="1" applyBorder="1"/>
    <xf numFmtId="4" fontId="16" fillId="0" borderId="1" xfId="0" applyNumberFormat="1" applyFont="1" applyBorder="1" applyAlignment="1">
      <alignment vertical="center" wrapText="1"/>
    </xf>
    <xf numFmtId="9" fontId="16" fillId="0" borderId="1" xfId="11" applyFont="1" applyBorder="1" applyAlignment="1">
      <alignment vertical="center" wrapText="1"/>
    </xf>
    <xf numFmtId="0" fontId="15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5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</cellXfs>
  <cellStyles count="12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="70" zoomScaleNormal="70" workbookViewId="0">
      <selection activeCell="B20" sqref="B20"/>
    </sheetView>
  </sheetViews>
  <sheetFormatPr defaultColWidth="12.85546875" defaultRowHeight="15.75" x14ac:dyDescent="0.25"/>
  <cols>
    <col min="1" max="1" width="5" style="13" customWidth="1"/>
    <col min="2" max="2" width="20.85546875" style="3" customWidth="1"/>
    <col min="3" max="3" width="12.7109375" style="3" customWidth="1"/>
    <col min="4" max="4" width="11.5703125" style="3" customWidth="1"/>
    <col min="5" max="5" width="9.140625" style="3" customWidth="1"/>
    <col min="6" max="6" width="8.140625" style="3" customWidth="1"/>
    <col min="7" max="7" width="10" style="3" customWidth="1"/>
    <col min="8" max="8" width="6.85546875" style="3" customWidth="1"/>
    <col min="9" max="9" width="14.85546875" style="3" customWidth="1"/>
    <col min="10" max="11" width="13.85546875" style="3" customWidth="1"/>
    <col min="12" max="12" width="13" style="3" customWidth="1"/>
    <col min="13" max="13" width="12.42578125" style="3" customWidth="1"/>
    <col min="14" max="14" width="12.7109375" style="3" customWidth="1"/>
    <col min="15" max="15" width="9.5703125" style="3" customWidth="1"/>
    <col min="16" max="16" width="9" style="3" customWidth="1"/>
    <col min="17" max="17" width="10" style="3" customWidth="1"/>
    <col min="18" max="19" width="12.42578125" style="3" hidden="1" customWidth="1"/>
    <col min="20" max="20" width="7.85546875" style="3" customWidth="1"/>
    <col min="21" max="16384" width="12.85546875" style="3"/>
  </cols>
  <sheetData>
    <row r="1" spans="1:24" ht="21" customHeight="1" x14ac:dyDescent="0.3">
      <c r="A1" s="14"/>
      <c r="B1" s="15"/>
      <c r="C1" s="15"/>
      <c r="D1" s="16"/>
      <c r="E1" s="16"/>
      <c r="F1" s="17"/>
      <c r="G1" s="17"/>
      <c r="H1" s="18"/>
      <c r="I1" s="18"/>
      <c r="J1" s="18"/>
      <c r="K1" s="18"/>
      <c r="L1" s="17"/>
      <c r="M1" s="17"/>
      <c r="N1" s="18"/>
      <c r="O1" s="18"/>
      <c r="P1" s="37" t="s">
        <v>5</v>
      </c>
      <c r="Q1" s="37"/>
      <c r="R1" s="37"/>
      <c r="S1" s="37"/>
      <c r="T1" s="37"/>
      <c r="U1" s="2"/>
      <c r="V1" s="2"/>
      <c r="W1" s="2"/>
    </row>
    <row r="2" spans="1:24" ht="20.25" customHeight="1" x14ac:dyDescent="0.25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4" ht="17.45" customHeight="1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9"/>
      <c r="V3" s="9"/>
      <c r="W3" s="9"/>
      <c r="X3" s="9"/>
    </row>
    <row r="4" spans="1:24" ht="18.75" x14ac:dyDescent="0.3">
      <c r="A4" s="19"/>
      <c r="B4" s="20"/>
      <c r="C4" s="21"/>
      <c r="D4" s="21"/>
      <c r="E4" s="21"/>
      <c r="F4" s="45"/>
      <c r="G4" s="45"/>
      <c r="H4" s="45"/>
      <c r="I4" s="21"/>
      <c r="J4" s="21"/>
      <c r="K4" s="21"/>
      <c r="L4" s="45"/>
      <c r="M4" s="45"/>
      <c r="N4" s="45"/>
      <c r="O4" s="21"/>
      <c r="P4" s="46" t="s">
        <v>0</v>
      </c>
      <c r="Q4" s="46"/>
      <c r="R4" s="46"/>
      <c r="S4" s="46"/>
      <c r="T4" s="46"/>
    </row>
    <row r="5" spans="1:24" s="7" customFormat="1" ht="25.5" customHeight="1" x14ac:dyDescent="0.25">
      <c r="A5" s="38" t="s">
        <v>1</v>
      </c>
      <c r="B5" s="38" t="s">
        <v>3</v>
      </c>
      <c r="C5" s="40" t="s">
        <v>6</v>
      </c>
      <c r="D5" s="40"/>
      <c r="E5" s="40"/>
      <c r="F5" s="40"/>
      <c r="G5" s="40"/>
      <c r="H5" s="40"/>
      <c r="I5" s="40" t="s">
        <v>7</v>
      </c>
      <c r="J5" s="40"/>
      <c r="K5" s="40"/>
      <c r="L5" s="40"/>
      <c r="M5" s="40"/>
      <c r="N5" s="40"/>
      <c r="O5" s="41" t="s">
        <v>8</v>
      </c>
      <c r="P5" s="42"/>
      <c r="Q5" s="42"/>
      <c r="R5" s="42"/>
      <c r="S5" s="42"/>
      <c r="T5" s="43"/>
    </row>
    <row r="6" spans="1:24" s="7" customFormat="1" ht="33.75" customHeight="1" x14ac:dyDescent="0.25">
      <c r="A6" s="39"/>
      <c r="B6" s="39"/>
      <c r="C6" s="38" t="s">
        <v>4</v>
      </c>
      <c r="D6" s="38" t="s">
        <v>9</v>
      </c>
      <c r="E6" s="41" t="s">
        <v>10</v>
      </c>
      <c r="F6" s="42"/>
      <c r="G6" s="42"/>
      <c r="H6" s="43"/>
      <c r="I6" s="38" t="s">
        <v>4</v>
      </c>
      <c r="J6" s="38" t="s">
        <v>9</v>
      </c>
      <c r="K6" s="41" t="s">
        <v>10</v>
      </c>
      <c r="L6" s="42"/>
      <c r="M6" s="42"/>
      <c r="N6" s="43"/>
      <c r="O6" s="38" t="s">
        <v>4</v>
      </c>
      <c r="P6" s="38" t="s">
        <v>9</v>
      </c>
      <c r="Q6" s="47" t="s">
        <v>10</v>
      </c>
      <c r="R6" s="48"/>
      <c r="S6" s="48"/>
      <c r="T6" s="49"/>
    </row>
    <row r="7" spans="1:24" s="7" customFormat="1" ht="196.5" customHeight="1" x14ac:dyDescent="0.25">
      <c r="A7" s="39"/>
      <c r="B7" s="39"/>
      <c r="C7" s="39"/>
      <c r="D7" s="39"/>
      <c r="E7" s="22" t="s">
        <v>4</v>
      </c>
      <c r="F7" s="23" t="s">
        <v>11</v>
      </c>
      <c r="G7" s="23" t="s">
        <v>12</v>
      </c>
      <c r="H7" s="23" t="s">
        <v>13</v>
      </c>
      <c r="I7" s="39"/>
      <c r="J7" s="39"/>
      <c r="K7" s="22" t="s">
        <v>4</v>
      </c>
      <c r="L7" s="23" t="s">
        <v>11</v>
      </c>
      <c r="M7" s="23" t="s">
        <v>12</v>
      </c>
      <c r="N7" s="23" t="s">
        <v>13</v>
      </c>
      <c r="O7" s="39"/>
      <c r="P7" s="39"/>
      <c r="Q7" s="22" t="s">
        <v>4</v>
      </c>
      <c r="R7" s="23" t="s">
        <v>11</v>
      </c>
      <c r="S7" s="23" t="s">
        <v>12</v>
      </c>
      <c r="T7" s="23" t="s">
        <v>13</v>
      </c>
    </row>
    <row r="8" spans="1:24" s="5" customFormat="1" ht="23.45" customHeight="1" x14ac:dyDescent="0.3">
      <c r="A8" s="24"/>
      <c r="B8" s="25" t="s">
        <v>2</v>
      </c>
      <c r="C8" s="26">
        <f>SUM(C9:C18)</f>
        <v>2926285</v>
      </c>
      <c r="D8" s="26">
        <f>SUM(D9:D18)</f>
        <v>2805389</v>
      </c>
      <c r="E8" s="26">
        <f>SUM(E9:E18)</f>
        <v>120896</v>
      </c>
      <c r="F8" s="26">
        <f t="shared" ref="D8:G8" si="0">SUM(F9:F18)</f>
        <v>0</v>
      </c>
      <c r="G8" s="26">
        <f>SUM(G9:G18)</f>
        <v>120896</v>
      </c>
      <c r="H8" s="27"/>
      <c r="I8" s="28">
        <f>SUM(I9:I18)</f>
        <v>3829676.6386389998</v>
      </c>
      <c r="J8" s="28">
        <f>SUM(J9:J18)</f>
        <v>2805389</v>
      </c>
      <c r="K8" s="28">
        <f>SUM(K9:K18)</f>
        <v>1024287.6386389999</v>
      </c>
      <c r="L8" s="28">
        <f>SUM(L9:L18)</f>
        <v>133688.72053600004</v>
      </c>
      <c r="M8" s="28">
        <f>SUM(M9:M18)</f>
        <v>730889.19004600006</v>
      </c>
      <c r="N8" s="28">
        <v>159709.728057</v>
      </c>
      <c r="O8" s="29">
        <v>1.2151451156493436</v>
      </c>
      <c r="P8" s="29">
        <v>1.0880514561414898</v>
      </c>
      <c r="Q8" s="29">
        <v>2.125280623755502</v>
      </c>
      <c r="R8" s="27"/>
      <c r="S8" s="27"/>
      <c r="T8" s="27"/>
    </row>
    <row r="9" spans="1:24" s="5" customFormat="1" ht="23.45" customHeight="1" x14ac:dyDescent="0.3">
      <c r="A9" s="30">
        <v>1</v>
      </c>
      <c r="B9" s="31" t="s">
        <v>14</v>
      </c>
      <c r="C9" s="32">
        <v>7855</v>
      </c>
      <c r="D9" s="32">
        <f>+C9-E9</f>
        <v>0</v>
      </c>
      <c r="E9" s="32">
        <f>+G9</f>
        <v>7855</v>
      </c>
      <c r="F9" s="33"/>
      <c r="G9" s="32">
        <v>7855</v>
      </c>
      <c r="H9" s="33"/>
      <c r="I9" s="34">
        <v>34309.470999999998</v>
      </c>
      <c r="J9" s="34">
        <v>0</v>
      </c>
      <c r="K9" s="34">
        <f>+L9+M9+N9</f>
        <v>34309.470999999998</v>
      </c>
      <c r="L9" s="34">
        <f>+I9-M9-N9-J9</f>
        <v>4847.1670000000031</v>
      </c>
      <c r="M9" s="34">
        <v>28866.884999999995</v>
      </c>
      <c r="N9" s="34">
        <v>595.41899999999998</v>
      </c>
      <c r="O9" s="35">
        <f>+I9/C9</f>
        <v>4.3678511775938889</v>
      </c>
      <c r="P9" s="35">
        <v>1</v>
      </c>
      <c r="Q9" s="35">
        <f>+K9/E9</f>
        <v>4.3678511775938889</v>
      </c>
      <c r="R9" s="33"/>
      <c r="S9" s="33"/>
      <c r="T9" s="33"/>
    </row>
    <row r="10" spans="1:24" s="5" customFormat="1" ht="23.45" customHeight="1" x14ac:dyDescent="0.3">
      <c r="A10" s="30">
        <v>2</v>
      </c>
      <c r="B10" s="31" t="s">
        <v>15</v>
      </c>
      <c r="C10" s="32">
        <v>114977</v>
      </c>
      <c r="D10" s="32">
        <f t="shared" ref="D10:D18" si="1">+C10-E10</f>
        <v>109329</v>
      </c>
      <c r="E10" s="32">
        <f t="shared" ref="E10:E18" si="2">+G10</f>
        <v>5648</v>
      </c>
      <c r="F10" s="33"/>
      <c r="G10" s="32">
        <v>5648</v>
      </c>
      <c r="H10" s="33"/>
      <c r="I10" s="34">
        <v>127067.324639</v>
      </c>
      <c r="J10" s="34">
        <v>109329</v>
      </c>
      <c r="K10" s="34">
        <f t="shared" ref="K10:K18" si="3">+L10+M10+N10</f>
        <v>17738.324639000002</v>
      </c>
      <c r="L10" s="34">
        <f t="shared" ref="L10:L18" si="4">+I10-M10-N10-J10</f>
        <v>5151</v>
      </c>
      <c r="M10" s="34">
        <v>11736.143443999999</v>
      </c>
      <c r="N10" s="34">
        <v>851.181195</v>
      </c>
      <c r="O10" s="35">
        <f t="shared" ref="O10:O18" si="5">+I10/C10</f>
        <v>1.1051542885881525</v>
      </c>
      <c r="P10" s="35">
        <v>1</v>
      </c>
      <c r="Q10" s="35">
        <f t="shared" ref="Q10:Q18" si="6">+K10/E10</f>
        <v>3.1406382151203971</v>
      </c>
      <c r="R10" s="33"/>
      <c r="S10" s="33"/>
      <c r="T10" s="33"/>
    </row>
    <row r="11" spans="1:24" s="5" customFormat="1" ht="23.45" customHeight="1" x14ac:dyDescent="0.3">
      <c r="A11" s="30">
        <v>3</v>
      </c>
      <c r="B11" s="31" t="s">
        <v>16</v>
      </c>
      <c r="C11" s="32">
        <v>359492</v>
      </c>
      <c r="D11" s="32">
        <f t="shared" si="1"/>
        <v>340396</v>
      </c>
      <c r="E11" s="32">
        <f t="shared" si="2"/>
        <v>19096</v>
      </c>
      <c r="F11" s="33"/>
      <c r="G11" s="32">
        <v>19096</v>
      </c>
      <c r="H11" s="33"/>
      <c r="I11" s="34">
        <v>481147.42499999999</v>
      </c>
      <c r="J11" s="34">
        <v>340396</v>
      </c>
      <c r="K11" s="34">
        <f t="shared" si="3"/>
        <v>140751.42499999993</v>
      </c>
      <c r="L11" s="34">
        <f t="shared" si="4"/>
        <v>37095.559999999939</v>
      </c>
      <c r="M11" s="34">
        <v>75928.030939999997</v>
      </c>
      <c r="N11" s="34">
        <v>27727.834059999997</v>
      </c>
      <c r="O11" s="35">
        <f t="shared" si="5"/>
        <v>1.3384092691909695</v>
      </c>
      <c r="P11" s="35">
        <v>1</v>
      </c>
      <c r="Q11" s="35">
        <f t="shared" si="6"/>
        <v>7.3707281629660626</v>
      </c>
      <c r="R11" s="33"/>
      <c r="S11" s="33"/>
      <c r="T11" s="33"/>
    </row>
    <row r="12" spans="1:24" s="5" customFormat="1" ht="23.45" customHeight="1" x14ac:dyDescent="0.3">
      <c r="A12" s="30">
        <v>4</v>
      </c>
      <c r="B12" s="31" t="s">
        <v>17</v>
      </c>
      <c r="C12" s="32">
        <v>395945</v>
      </c>
      <c r="D12" s="32">
        <f t="shared" si="1"/>
        <v>382850</v>
      </c>
      <c r="E12" s="32">
        <f t="shared" si="2"/>
        <v>13095</v>
      </c>
      <c r="F12" s="33"/>
      <c r="G12" s="32">
        <v>13095</v>
      </c>
      <c r="H12" s="33"/>
      <c r="I12" s="34">
        <v>490697.04399999999</v>
      </c>
      <c r="J12" s="34">
        <v>382850</v>
      </c>
      <c r="K12" s="34">
        <f t="shared" si="3"/>
        <v>107847.04399999995</v>
      </c>
      <c r="L12" s="34">
        <f t="shared" si="4"/>
        <v>29686.417999999947</v>
      </c>
      <c r="M12" s="34">
        <v>62535.781000000003</v>
      </c>
      <c r="N12" s="34">
        <v>15624.845000000001</v>
      </c>
      <c r="O12" s="35">
        <f t="shared" si="5"/>
        <v>1.2393060753387466</v>
      </c>
      <c r="P12" s="35">
        <v>1</v>
      </c>
      <c r="Q12" s="35">
        <f t="shared" si="6"/>
        <v>8.2357421916762092</v>
      </c>
      <c r="R12" s="33"/>
      <c r="S12" s="33"/>
      <c r="T12" s="33"/>
    </row>
    <row r="13" spans="1:24" s="5" customFormat="1" ht="23.45" customHeight="1" x14ac:dyDescent="0.3">
      <c r="A13" s="30">
        <v>5</v>
      </c>
      <c r="B13" s="31" t="s">
        <v>18</v>
      </c>
      <c r="C13" s="32">
        <v>363577</v>
      </c>
      <c r="D13" s="32">
        <f t="shared" si="1"/>
        <v>349230</v>
      </c>
      <c r="E13" s="32">
        <f t="shared" si="2"/>
        <v>14347</v>
      </c>
      <c r="F13" s="33"/>
      <c r="G13" s="32">
        <v>14347</v>
      </c>
      <c r="H13" s="33"/>
      <c r="I13" s="34">
        <v>447466.74900000001</v>
      </c>
      <c r="J13" s="34">
        <v>349230</v>
      </c>
      <c r="K13" s="34">
        <f t="shared" si="3"/>
        <v>98236.749000000025</v>
      </c>
      <c r="L13" s="34">
        <f t="shared" si="4"/>
        <v>14463.052000000025</v>
      </c>
      <c r="M13" s="34">
        <v>69545.234259000004</v>
      </c>
      <c r="N13" s="34">
        <v>14228.462740999999</v>
      </c>
      <c r="O13" s="35">
        <f t="shared" si="5"/>
        <v>1.2307344771533952</v>
      </c>
      <c r="P13" s="35">
        <v>1</v>
      </c>
      <c r="Q13" s="35">
        <f t="shared" si="6"/>
        <v>6.8471979507911076</v>
      </c>
      <c r="R13" s="33"/>
      <c r="S13" s="33"/>
      <c r="T13" s="33"/>
    </row>
    <row r="14" spans="1:24" s="5" customFormat="1" ht="23.45" customHeight="1" x14ac:dyDescent="0.3">
      <c r="A14" s="30">
        <v>6</v>
      </c>
      <c r="B14" s="31" t="s">
        <v>19</v>
      </c>
      <c r="C14" s="32">
        <v>380260</v>
      </c>
      <c r="D14" s="32">
        <f t="shared" si="1"/>
        <v>361303</v>
      </c>
      <c r="E14" s="32">
        <f t="shared" si="2"/>
        <v>18957</v>
      </c>
      <c r="F14" s="33"/>
      <c r="G14" s="32">
        <v>18957</v>
      </c>
      <c r="H14" s="33"/>
      <c r="I14" s="34">
        <v>458253.28100000002</v>
      </c>
      <c r="J14" s="34">
        <v>361303</v>
      </c>
      <c r="K14" s="34">
        <f t="shared" si="3"/>
        <v>96950.280999999988</v>
      </c>
      <c r="L14" s="34">
        <f t="shared" si="4"/>
        <v>24828.641999999993</v>
      </c>
      <c r="M14" s="34">
        <v>46641.254099999998</v>
      </c>
      <c r="N14" s="34">
        <v>25480.384900000001</v>
      </c>
      <c r="O14" s="35">
        <f t="shared" si="5"/>
        <v>1.2051051412191658</v>
      </c>
      <c r="P14" s="35">
        <v>1</v>
      </c>
      <c r="Q14" s="35">
        <f t="shared" si="6"/>
        <v>5.114220657276995</v>
      </c>
      <c r="R14" s="33"/>
      <c r="S14" s="33"/>
      <c r="T14" s="33"/>
    </row>
    <row r="15" spans="1:24" s="5" customFormat="1" ht="23.45" customHeight="1" x14ac:dyDescent="0.3">
      <c r="A15" s="30">
        <v>7</v>
      </c>
      <c r="B15" s="31" t="s">
        <v>20</v>
      </c>
      <c r="C15" s="32">
        <v>221267</v>
      </c>
      <c r="D15" s="32">
        <f t="shared" si="1"/>
        <v>209115</v>
      </c>
      <c r="E15" s="32">
        <f t="shared" si="2"/>
        <v>12152</v>
      </c>
      <c r="F15" s="33"/>
      <c r="G15" s="32">
        <v>12152</v>
      </c>
      <c r="H15" s="33"/>
      <c r="I15" s="34">
        <v>255988.573</v>
      </c>
      <c r="J15" s="34">
        <v>209115</v>
      </c>
      <c r="K15" s="34">
        <f t="shared" si="3"/>
        <v>46873.573000000026</v>
      </c>
      <c r="L15" s="34">
        <f t="shared" si="4"/>
        <v>3665.3640000000305</v>
      </c>
      <c r="M15" s="34">
        <v>30650.699999999997</v>
      </c>
      <c r="N15" s="34">
        <v>12557.509</v>
      </c>
      <c r="O15" s="35">
        <f t="shared" si="5"/>
        <v>1.1569216060234919</v>
      </c>
      <c r="P15" s="35">
        <v>1</v>
      </c>
      <c r="Q15" s="35">
        <f t="shared" si="6"/>
        <v>3.8572723008558283</v>
      </c>
      <c r="R15" s="33"/>
      <c r="S15" s="33"/>
      <c r="T15" s="33"/>
    </row>
    <row r="16" spans="1:24" s="5" customFormat="1" ht="23.45" customHeight="1" x14ac:dyDescent="0.3">
      <c r="A16" s="30">
        <v>8</v>
      </c>
      <c r="B16" s="31" t="s">
        <v>21</v>
      </c>
      <c r="C16" s="32">
        <v>435703</v>
      </c>
      <c r="D16" s="32">
        <f t="shared" si="1"/>
        <v>423400</v>
      </c>
      <c r="E16" s="32">
        <f t="shared" si="2"/>
        <v>12303</v>
      </c>
      <c r="F16" s="33"/>
      <c r="G16" s="32">
        <v>12303</v>
      </c>
      <c r="H16" s="33"/>
      <c r="I16" s="34">
        <v>647553.78</v>
      </c>
      <c r="J16" s="34">
        <v>423400</v>
      </c>
      <c r="K16" s="34">
        <f t="shared" si="3"/>
        <v>224153.78000000006</v>
      </c>
      <c r="L16" s="34">
        <f t="shared" si="4"/>
        <v>7135.646536000073</v>
      </c>
      <c r="M16" s="34">
        <v>201104.02483799998</v>
      </c>
      <c r="N16" s="34">
        <v>15914.108625999999</v>
      </c>
      <c r="O16" s="35">
        <f t="shared" si="5"/>
        <v>1.4862274990073514</v>
      </c>
      <c r="P16" s="35">
        <v>1</v>
      </c>
      <c r="Q16" s="35">
        <f t="shared" si="6"/>
        <v>18.219440786799971</v>
      </c>
      <c r="R16" s="33"/>
      <c r="S16" s="33"/>
      <c r="T16" s="33"/>
    </row>
    <row r="17" spans="1:20" s="5" customFormat="1" ht="23.45" customHeight="1" x14ac:dyDescent="0.3">
      <c r="A17" s="30">
        <v>9</v>
      </c>
      <c r="B17" s="31" t="s">
        <v>22</v>
      </c>
      <c r="C17" s="32">
        <v>622513</v>
      </c>
      <c r="D17" s="32">
        <f t="shared" si="1"/>
        <v>606470</v>
      </c>
      <c r="E17" s="32">
        <f t="shared" si="2"/>
        <v>16043</v>
      </c>
      <c r="F17" s="33"/>
      <c r="G17" s="32">
        <v>16043</v>
      </c>
      <c r="H17" s="33"/>
      <c r="I17" s="34">
        <v>841972.429</v>
      </c>
      <c r="J17" s="34">
        <v>606470</v>
      </c>
      <c r="K17" s="34">
        <f t="shared" si="3"/>
        <v>235502.42900000003</v>
      </c>
      <c r="L17" s="34">
        <f t="shared" si="4"/>
        <v>6815.8710000000428</v>
      </c>
      <c r="M17" s="34">
        <v>182431.62046499999</v>
      </c>
      <c r="N17" s="34">
        <v>46254.937535000005</v>
      </c>
      <c r="O17" s="35">
        <f t="shared" si="5"/>
        <v>1.3525379052325013</v>
      </c>
      <c r="P17" s="35">
        <v>1</v>
      </c>
      <c r="Q17" s="35">
        <f t="shared" si="6"/>
        <v>14.679450788505893</v>
      </c>
      <c r="R17" s="33"/>
      <c r="S17" s="33"/>
      <c r="T17" s="33"/>
    </row>
    <row r="18" spans="1:20" s="5" customFormat="1" ht="23.45" customHeight="1" x14ac:dyDescent="0.3">
      <c r="A18" s="30">
        <v>10</v>
      </c>
      <c r="B18" s="31" t="s">
        <v>23</v>
      </c>
      <c r="C18" s="32">
        <v>24696</v>
      </c>
      <c r="D18" s="32">
        <f t="shared" si="1"/>
        <v>23296</v>
      </c>
      <c r="E18" s="32">
        <f t="shared" si="2"/>
        <v>1400</v>
      </c>
      <c r="F18" s="33"/>
      <c r="G18" s="32">
        <v>1400</v>
      </c>
      <c r="H18" s="33"/>
      <c r="I18" s="34">
        <v>45220.562000000005</v>
      </c>
      <c r="J18" s="34">
        <v>23296</v>
      </c>
      <c r="K18" s="34">
        <f t="shared" si="3"/>
        <v>21924.562000000002</v>
      </c>
      <c r="L18" s="34">
        <f t="shared" si="4"/>
        <v>0</v>
      </c>
      <c r="M18" s="34">
        <v>21449.516000000003</v>
      </c>
      <c r="N18" s="34">
        <v>475.04599999999999</v>
      </c>
      <c r="O18" s="35">
        <f t="shared" si="5"/>
        <v>1.8310885163589248</v>
      </c>
      <c r="P18" s="35">
        <v>1</v>
      </c>
      <c r="Q18" s="35">
        <f t="shared" si="6"/>
        <v>15.660401428571429</v>
      </c>
      <c r="R18" s="33"/>
      <c r="S18" s="33"/>
      <c r="T18" s="33"/>
    </row>
    <row r="19" spans="1:20" s="5" customFormat="1" ht="23.45" customHeight="1" x14ac:dyDescent="0.3">
      <c r="A19" s="8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9.5" customHeight="1" x14ac:dyDescent="0.3">
      <c r="A20" s="11"/>
      <c r="B20" s="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ht="18.75" x14ac:dyDescent="0.3">
      <c r="A21" s="11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8.75" x14ac:dyDescent="0.3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8.75" x14ac:dyDescent="0.3">
      <c r="A23" s="1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8.75" x14ac:dyDescent="0.3">
      <c r="A24" s="12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8.75" x14ac:dyDescent="0.3">
      <c r="A25" s="12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8.75" x14ac:dyDescent="0.3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ht="18.75" x14ac:dyDescent="0.3">
      <c r="A27" s="12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8.75" x14ac:dyDescent="0.3">
      <c r="A28" s="1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8.75" x14ac:dyDescent="0.3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18.75" x14ac:dyDescent="0.3">
      <c r="A30" s="12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ht="22.5" customHeight="1" x14ac:dyDescent="0.3">
      <c r="A31" s="1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8.75" x14ac:dyDescent="0.3">
      <c r="A32" s="12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ht="18.75" x14ac:dyDescent="0.3">
      <c r="A33" s="1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ht="18.75" x14ac:dyDescent="0.3">
      <c r="A34" s="1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ht="18.75" x14ac:dyDescent="0.3">
      <c r="A35" s="1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</sheetData>
  <mergeCells count="20">
    <mergeCell ref="I6:I7"/>
    <mergeCell ref="J6:J7"/>
    <mergeCell ref="K6:N6"/>
    <mergeCell ref="O6:O7"/>
    <mergeCell ref="A2:T2"/>
    <mergeCell ref="P1:T1"/>
    <mergeCell ref="P6:P7"/>
    <mergeCell ref="A5:A7"/>
    <mergeCell ref="B5:B7"/>
    <mergeCell ref="C5:H5"/>
    <mergeCell ref="C6:C7"/>
    <mergeCell ref="D6:D7"/>
    <mergeCell ref="E6:H6"/>
    <mergeCell ref="A3:T3"/>
    <mergeCell ref="L4:N4"/>
    <mergeCell ref="P4:T4"/>
    <mergeCell ref="I5:N5"/>
    <mergeCell ref="O5:T5"/>
    <mergeCell ref="F4:H4"/>
    <mergeCell ref="Q6:T6"/>
  </mergeCells>
  <pageMargins left="0.28000000000000003" right="0.25" top="0.43" bottom="0.26" header="0.3" footer="0.2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87AE24-6BE4-4852-8C8A-B9AD2490F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165339-AA83-44E7-9C44-DA37E1C15F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0C6DE-0A4D-4214-8408-9DC32E2E932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B67 ckns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Hi-Tech.Vn</cp:lastModifiedBy>
  <cp:lastPrinted>2024-01-04T09:26:25Z</cp:lastPrinted>
  <dcterms:created xsi:type="dcterms:W3CDTF">2018-08-22T07:49:45Z</dcterms:created>
  <dcterms:modified xsi:type="dcterms:W3CDTF">2024-01-04T09:27:35Z</dcterms:modified>
</cp:coreProperties>
</file>