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1. Công khai QToan 2023\"/>
    </mc:Choice>
  </mc:AlternateContent>
  <bookViews>
    <workbookView xWindow="0" yWindow="0" windowWidth="21600" windowHeight="9735"/>
  </bookViews>
  <sheets>
    <sheet name="B62 ckn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8" i="1" l="1"/>
  <c r="C8" i="1"/>
  <c r="D34" i="1"/>
  <c r="C34" i="1"/>
  <c r="D29" i="1"/>
  <c r="D27" i="1" s="1"/>
  <c r="D19" i="1" s="1"/>
  <c r="C29" i="1"/>
  <c r="C27" i="1" s="1"/>
  <c r="C19" i="1" s="1"/>
  <c r="E10" i="1"/>
  <c r="E11" i="1"/>
  <c r="E12" i="1"/>
  <c r="E13" i="1"/>
  <c r="E14" i="1"/>
  <c r="E17" i="1"/>
  <c r="E19" i="1" l="1"/>
  <c r="E9" i="1"/>
  <c r="E8" i="1"/>
  <c r="E20" i="1"/>
  <c r="E21" i="1"/>
  <c r="E22" i="1"/>
  <c r="E23" i="1"/>
  <c r="E24" i="1"/>
  <c r="E25" i="1"/>
  <c r="E26" i="1"/>
  <c r="E27" i="1"/>
  <c r="E28" i="1"/>
  <c r="E29" i="1"/>
  <c r="E34" i="1"/>
  <c r="E35" i="1"/>
  <c r="E37" i="1"/>
  <c r="E38" i="1"/>
  <c r="E39" i="1"/>
  <c r="C33" i="1" l="1"/>
  <c r="D33" i="1"/>
  <c r="E33" i="1" l="1"/>
  <c r="A29" i="1"/>
  <c r="A12" i="1"/>
  <c r="A15" i="1"/>
  <c r="A16" i="1"/>
  <c r="A17" i="1"/>
</calcChain>
</file>

<file path=xl/sharedStrings.xml><?xml version="1.0" encoding="utf-8"?>
<sst xmlns="http://schemas.openxmlformats.org/spreadsheetml/2006/main" count="58" uniqueCount="55">
  <si>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</si>
  <si>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</si>
  <si>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</si>
  <si>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</si>
  <si>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</si>
  <si>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</si>
  <si>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</si>
  <si>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</si>
  <si>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</si>
  <si>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</si>
  <si>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</si>
  <si>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</si>
  <si>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</si>
  <si>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</si>
  <si>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</si>
  <si>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</si>
  <si>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</si>
  <si>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</si>
  <si>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</si>
  <si>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</si>
  <si>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</si>
  <si>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</si>
  <si>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</si>
  <si>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</si>
  <si>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</si>
  <si>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</si>
  <si>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</si>
  <si>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</si>
  <si>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</si>
  <si>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</si>
  <si>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</si>
  <si>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</si>
  <si>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</si>
  <si>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</si>
  <si>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</si>
  <si>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</si>
  <si>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</si>
  <si>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</si>
  <si>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</si>
  <si>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</si>
  <si>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</si>
  <si>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</si>
  <si>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</si>
  <si>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</si>
  <si>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</si>
  <si>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</si>
  <si>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</si>
  <si>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CÂN ĐỐI NGÂN SÁCH ĐỊA PHƯƠNG NĂM 2023</t>
  </si>
  <si>
    <t>(Kèm theo Quyết định số           /QĐ-UBND ngày    /12/2024 của UBND tỉnh Quảng Trị)</t>
  </si>
  <si>
    <t>Thu từ ngân sách cấp dưới nộp lên</t>
  </si>
  <si>
    <t>IV</t>
  </si>
  <si>
    <t>Chi từ nguồn BS có mục tiêu NS tỉnh cho NS huyện</t>
  </si>
  <si>
    <t>V</t>
  </si>
  <si>
    <t>Chi nộp trả ngân sách cấp trên</t>
  </si>
  <si>
    <t>ỦY BAN NHÂN DÂN
 TỈNH QUẢNG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</si>
</sst>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5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3" fillId="0" borderId="0"/>
    <xf numFmtId="0" fontId="9" fillId="0" borderId="0"/>
    <xf numFmtId="0" fontId="12" fillId="0" borderId="0"/>
    <xf numFmtId="0" fontId="1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NumberFormat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0" fillId="2" borderId="2" xfId="0" quotePrefix="1" applyFont="1" applyFill="1" applyBorder="1" applyAlignment="1">
      <alignment horizontal="center" vertical="center"/>
    </xf>
    <xf numFmtId="3" fontId="20" fillId="2" borderId="2" xfId="0" applyNumberFormat="1" applyFont="1" applyFill="1" applyBorder="1" applyAlignment="1">
      <alignment vertical="center"/>
    </xf>
    <xf numFmtId="3" fontId="16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 wrapText="1"/>
    </xf>
    <xf numFmtId="3" fontId="21" fillId="2" borderId="2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4" fontId="23" fillId="2" borderId="2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3" fillId="2" borderId="2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9" fontId="15" fillId="2" borderId="7" xfId="11" applyFont="1" applyFill="1" applyBorder="1" applyAlignment="1">
      <alignment horizontal="center" vertical="center" wrapText="1"/>
    </xf>
    <xf numFmtId="9" fontId="15" fillId="2" borderId="2" xfId="11" applyFont="1" applyFill="1" applyBorder="1" applyAlignment="1">
      <alignment horizontal="center" vertical="center" wrapText="1"/>
    </xf>
    <xf numFmtId="9" fontId="20" fillId="2" borderId="2" xfId="11" applyFont="1" applyFill="1" applyBorder="1" applyAlignment="1">
      <alignment horizontal="center" vertical="center" wrapText="1"/>
    </xf>
    <xf numFmtId="9" fontId="22" fillId="2" borderId="2" xfId="11" applyFont="1" applyFill="1" applyBorder="1" applyAlignment="1">
      <alignment horizontal="center" vertical="center" wrapText="1"/>
    </xf>
    <xf numFmtId="9" fontId="20" fillId="2" borderId="8" xfId="1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 wrapText="1"/>
    </xf>
    <xf numFmtId="3" fontId="20" fillId="2" borderId="2" xfId="0" applyNumberFormat="1" applyFont="1" applyFill="1" applyBorder="1" applyAlignment="1">
      <alignment vertical="center" wrapText="1"/>
    </xf>
    <xf numFmtId="3" fontId="23" fillId="2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20" fillId="2" borderId="2" xfId="0" applyNumberFormat="1" applyFont="1" applyFill="1" applyBorder="1" applyAlignment="1">
      <alignment horizontal="right" vertical="center" wrapText="1"/>
    </xf>
    <xf numFmtId="3" fontId="23" fillId="2" borderId="2" xfId="0" applyNumberFormat="1" applyFont="1" applyFill="1" applyBorder="1" applyAlignment="1">
      <alignment horizontal="right"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GIANG%20QLNS/11.%20QUY&#7870;T%20TO&#193;N/1.%20QT%20t&#7881;nh/2023/0.%20QT%202023-%20N&#272;%2031%20tr&#236;nh%20H&#272;ND/QT%202023-%20tr&#236;nh%20H&#272;ND%20t&#7881;nh/0.%20QT%202023%20tr&#236;nh%20H&#272;ND%20-%20b&#7843;n%20tr&#236;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7-HCSN"/>
      <sheetName val="58"/>
      <sheetName val="59"/>
      <sheetName val="60"/>
      <sheetName val="61"/>
      <sheetName val="62"/>
      <sheetName val="B64 - thu dich vụ"/>
      <sheetName val="vay"/>
      <sheetName val="Vay- chi tiết"/>
      <sheetName val="Sheet5"/>
      <sheetName val="bieu 55"/>
      <sheetName val="Sheet3"/>
      <sheetName val="Sheet6"/>
      <sheetName val="Sheet2"/>
      <sheetName val="CTMT huyen"/>
      <sheetName val="Bieu 60"/>
      <sheetName val="BS huyen"/>
      <sheetName val="Sheet4"/>
      <sheetName val="Bieu 63"/>
      <sheetName val="Bieu 64"/>
    </sheetNames>
    <sheetDataSet>
      <sheetData sheetId="0"/>
      <sheetData sheetId="1">
        <row r="31">
          <cell r="C31">
            <v>1392616</v>
          </cell>
          <cell r="D31">
            <v>1474522.94</v>
          </cell>
        </row>
        <row r="32">
          <cell r="C32">
            <v>104181</v>
          </cell>
          <cell r="D32">
            <v>98044.611751999997</v>
          </cell>
        </row>
      </sheetData>
      <sheetData sheetId="2"/>
      <sheetData sheetId="3"/>
      <sheetData sheetId="4"/>
      <sheetData sheetId="5"/>
      <sheetData sheetId="6">
        <row r="44">
          <cell r="D44">
            <v>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5" zoomScaleNormal="85" workbookViewId="0">
      <selection activeCell="B10" sqref="B10"/>
    </sheetView>
  </sheetViews>
  <sheetFormatPr defaultColWidth="12.85546875" defaultRowHeight="15.75" x14ac:dyDescent="0.25"/>
  <cols>
    <col min="1" max="1" width="5.28515625" style="13" bestFit="1" customWidth="1"/>
    <col min="2" max="2" width="50.5703125" style="13" customWidth="1"/>
    <col min="3" max="3" width="17" style="13" customWidth="1"/>
    <col min="4" max="4" width="17.28515625" style="13" customWidth="1"/>
    <col min="5" max="5" width="12.7109375" style="42" customWidth="1"/>
    <col min="6" max="16384" width="12.85546875" style="13"/>
  </cols>
  <sheetData>
    <row r="1" spans="1:8" ht="36" customHeight="1" x14ac:dyDescent="0.25">
      <c r="A1" s="12"/>
      <c r="B1" s="63" t="s">
        <v>54</v>
      </c>
      <c r="C1" s="12"/>
      <c r="D1" s="56" t="s">
        <v>40</v>
      </c>
      <c r="E1" s="57"/>
      <c r="F1" s="12"/>
    </row>
    <row r="2" spans="1:8" ht="6" customHeight="1" x14ac:dyDescent="0.25">
      <c r="A2" s="14"/>
      <c r="B2" s="14"/>
      <c r="C2" s="15"/>
      <c r="D2" s="15"/>
    </row>
    <row r="3" spans="1:8" ht="21" customHeight="1" x14ac:dyDescent="0.25">
      <c r="A3" s="64" t="s">
        <v>47</v>
      </c>
      <c r="B3" s="64"/>
      <c r="C3" s="64"/>
      <c r="D3" s="64"/>
      <c r="E3" s="64"/>
    </row>
    <row r="4" spans="1:8" ht="21" customHeight="1" x14ac:dyDescent="0.25">
      <c r="A4" s="58" t="s">
        <v>48</v>
      </c>
      <c r="B4" s="58"/>
      <c r="C4" s="58"/>
      <c r="D4" s="58"/>
      <c r="E4" s="58"/>
      <c r="F4" s="1"/>
      <c r="G4" s="1"/>
      <c r="H4" s="1"/>
    </row>
    <row r="5" spans="1:8" ht="19.5" customHeight="1" x14ac:dyDescent="0.25">
      <c r="A5" s="16"/>
      <c r="B5" s="16"/>
      <c r="C5" s="17"/>
      <c r="D5" s="59" t="s">
        <v>0</v>
      </c>
      <c r="E5" s="59"/>
    </row>
    <row r="6" spans="1:8" s="18" customFormat="1" x14ac:dyDescent="0.25">
      <c r="A6" s="60" t="s">
        <v>1</v>
      </c>
      <c r="B6" s="60" t="s">
        <v>2</v>
      </c>
      <c r="C6" s="60" t="s">
        <v>38</v>
      </c>
      <c r="D6" s="60" t="s">
        <v>41</v>
      </c>
      <c r="E6" s="60" t="s">
        <v>42</v>
      </c>
    </row>
    <row r="7" spans="1:8" s="18" customFormat="1" ht="25.5" customHeight="1" x14ac:dyDescent="0.25">
      <c r="A7" s="61"/>
      <c r="B7" s="61"/>
      <c r="C7" s="61"/>
      <c r="D7" s="61"/>
      <c r="E7" s="62"/>
    </row>
    <row r="8" spans="1:8" s="18" customFormat="1" ht="19.5" customHeight="1" x14ac:dyDescent="0.25">
      <c r="A8" s="19" t="s">
        <v>3</v>
      </c>
      <c r="B8" s="20" t="s">
        <v>5</v>
      </c>
      <c r="C8" s="48">
        <f>+C9+C12+C15+C16+C17+C18</f>
        <v>9447499</v>
      </c>
      <c r="D8" s="2">
        <f>+D9+D12+D15+D16+D17+D18</f>
        <v>14427653.201870998</v>
      </c>
      <c r="E8" s="43">
        <f t="shared" ref="E8:E17" si="0">+D8/C8</f>
        <v>1.5271399554391061</v>
      </c>
    </row>
    <row r="9" spans="1:8" s="18" customFormat="1" ht="36" customHeight="1" x14ac:dyDescent="0.25">
      <c r="A9" s="9">
        <v>1</v>
      </c>
      <c r="B9" s="21" t="s">
        <v>43</v>
      </c>
      <c r="C9" s="49">
        <v>3139000</v>
      </c>
      <c r="D9" s="3">
        <v>2594303.3116660002</v>
      </c>
      <c r="E9" s="44">
        <f t="shared" si="0"/>
        <v>0.82647445417840082</v>
      </c>
    </row>
    <row r="10" spans="1:8" s="18" customFormat="1" ht="19.5" customHeight="1" x14ac:dyDescent="0.25">
      <c r="A10" s="9" t="s">
        <v>36</v>
      </c>
      <c r="B10" s="22" t="s">
        <v>7</v>
      </c>
      <c r="C10" s="50">
        <v>1351500</v>
      </c>
      <c r="D10" s="4">
        <v>1002410.4721899998</v>
      </c>
      <c r="E10" s="45">
        <f t="shared" si="0"/>
        <v>0.74170216218275975</v>
      </c>
    </row>
    <row r="11" spans="1:8" s="18" customFormat="1" ht="19.5" customHeight="1" x14ac:dyDescent="0.25">
      <c r="A11" s="9" t="s">
        <v>36</v>
      </c>
      <c r="B11" s="22" t="s">
        <v>8</v>
      </c>
      <c r="C11" s="50">
        <v>1787500</v>
      </c>
      <c r="D11" s="5">
        <v>1591892.8394760003</v>
      </c>
      <c r="E11" s="45">
        <f t="shared" si="0"/>
        <v>0.8905694206858743</v>
      </c>
    </row>
    <row r="12" spans="1:8" s="24" customFormat="1" ht="19.5" customHeight="1" x14ac:dyDescent="0.25">
      <c r="A12" s="9">
        <f>A9+1</f>
        <v>2</v>
      </c>
      <c r="B12" s="23" t="s">
        <v>10</v>
      </c>
      <c r="C12" s="49">
        <v>6212499</v>
      </c>
      <c r="D12" s="3">
        <v>6643146.2309619999</v>
      </c>
      <c r="E12" s="44">
        <f t="shared" si="0"/>
        <v>1.0693194849547663</v>
      </c>
    </row>
    <row r="13" spans="1:8" s="18" customFormat="1" ht="19.5" customHeight="1" x14ac:dyDescent="0.25">
      <c r="A13" s="25" t="s">
        <v>36</v>
      </c>
      <c r="B13" s="23" t="s">
        <v>37</v>
      </c>
      <c r="C13" s="50">
        <v>3966551</v>
      </c>
      <c r="D13" s="4">
        <v>3966551</v>
      </c>
      <c r="E13" s="45">
        <f t="shared" si="0"/>
        <v>1</v>
      </c>
    </row>
    <row r="14" spans="1:8" s="18" customFormat="1" ht="19.5" customHeight="1" x14ac:dyDescent="0.25">
      <c r="A14" s="25" t="s">
        <v>36</v>
      </c>
      <c r="B14" s="23" t="s">
        <v>11</v>
      </c>
      <c r="C14" s="26">
        <v>2245948</v>
      </c>
      <c r="D14" s="26">
        <v>2676595.2309619999</v>
      </c>
      <c r="E14" s="45">
        <f t="shared" si="0"/>
        <v>1.1917440790980023</v>
      </c>
    </row>
    <row r="15" spans="1:8" s="24" customFormat="1" ht="19.5" customHeight="1" x14ac:dyDescent="0.25">
      <c r="A15" s="9">
        <f>A12+1</f>
        <v>3</v>
      </c>
      <c r="B15" s="23" t="s">
        <v>13</v>
      </c>
      <c r="C15" s="27"/>
      <c r="D15" s="27"/>
      <c r="E15" s="45"/>
    </row>
    <row r="16" spans="1:8" s="24" customFormat="1" ht="19.5" customHeight="1" x14ac:dyDescent="0.25">
      <c r="A16" s="9">
        <f>A15+1</f>
        <v>4</v>
      </c>
      <c r="B16" s="23" t="s">
        <v>14</v>
      </c>
      <c r="C16" s="27"/>
      <c r="D16" s="3">
        <v>355976.85295799997</v>
      </c>
      <c r="E16" s="45"/>
    </row>
    <row r="17" spans="1:5" s="24" customFormat="1" ht="19.5" customHeight="1" x14ac:dyDescent="0.25">
      <c r="A17" s="9">
        <f>A16+1</f>
        <v>5</v>
      </c>
      <c r="B17" s="23" t="s">
        <v>15</v>
      </c>
      <c r="C17" s="49">
        <v>96000</v>
      </c>
      <c r="D17" s="3">
        <v>4794232.2558869999</v>
      </c>
      <c r="E17" s="44">
        <f t="shared" si="0"/>
        <v>49.939919332156251</v>
      </c>
    </row>
    <row r="18" spans="1:5" s="37" customFormat="1" ht="19.5" customHeight="1" x14ac:dyDescent="0.25">
      <c r="A18" s="34">
        <v>6</v>
      </c>
      <c r="B18" s="35" t="s">
        <v>49</v>
      </c>
      <c r="C18" s="51"/>
      <c r="D18" s="36">
        <v>39994.550398000007</v>
      </c>
      <c r="E18" s="45"/>
    </row>
    <row r="19" spans="1:5" s="18" customFormat="1" ht="19.5" customHeight="1" x14ac:dyDescent="0.25">
      <c r="A19" s="7" t="s">
        <v>4</v>
      </c>
      <c r="B19" s="28" t="s">
        <v>16</v>
      </c>
      <c r="C19" s="52">
        <f>+C20+C27+C30+C31+C32</f>
        <v>9520199</v>
      </c>
      <c r="D19" s="6">
        <f>+D20+D27+D30+D31+D32</f>
        <v>14378594.285921</v>
      </c>
      <c r="E19" s="44">
        <f t="shared" ref="E19:E39" si="1">+D19/C19</f>
        <v>1.5103249717701279</v>
      </c>
    </row>
    <row r="20" spans="1:5" s="18" customFormat="1" ht="19.5" customHeight="1" x14ac:dyDescent="0.25">
      <c r="A20" s="7" t="s">
        <v>6</v>
      </c>
      <c r="B20" s="28" t="s">
        <v>39</v>
      </c>
      <c r="C20" s="52">
        <v>7105288</v>
      </c>
      <c r="D20" s="3">
        <v>7680262.6973900003</v>
      </c>
      <c r="E20" s="44">
        <f t="shared" si="1"/>
        <v>1.0809220818902767</v>
      </c>
    </row>
    <row r="21" spans="1:5" s="18" customFormat="1" ht="19.5" customHeight="1" x14ac:dyDescent="0.25">
      <c r="A21" s="9">
        <v>1</v>
      </c>
      <c r="B21" s="23" t="s">
        <v>17</v>
      </c>
      <c r="C21" s="53">
        <v>1394012</v>
      </c>
      <c r="D21" s="4">
        <v>1690050.6557900002</v>
      </c>
      <c r="E21" s="45">
        <f t="shared" si="1"/>
        <v>1.2123644959942959</v>
      </c>
    </row>
    <row r="22" spans="1:5" s="18" customFormat="1" ht="19.5" customHeight="1" x14ac:dyDescent="0.25">
      <c r="A22" s="9">
        <v>2</v>
      </c>
      <c r="B22" s="23" t="s">
        <v>18</v>
      </c>
      <c r="C22" s="53">
        <v>5443502</v>
      </c>
      <c r="D22" s="4">
        <v>5984583.8986</v>
      </c>
      <c r="E22" s="45">
        <f t="shared" si="1"/>
        <v>1.0993995958116669</v>
      </c>
    </row>
    <row r="23" spans="1:5" s="18" customFormat="1" ht="19.5" customHeight="1" x14ac:dyDescent="0.25">
      <c r="A23" s="9">
        <v>3</v>
      </c>
      <c r="B23" s="23" t="s">
        <v>19</v>
      </c>
      <c r="C23" s="53">
        <v>5176</v>
      </c>
      <c r="D23" s="4">
        <v>4628.143</v>
      </c>
      <c r="E23" s="45">
        <f t="shared" si="1"/>
        <v>0.89415436630602785</v>
      </c>
    </row>
    <row r="24" spans="1:5" s="18" customFormat="1" ht="19.5" customHeight="1" x14ac:dyDescent="0.25">
      <c r="A24" s="9">
        <v>4</v>
      </c>
      <c r="B24" s="23" t="s">
        <v>20</v>
      </c>
      <c r="C24" s="53">
        <v>1000</v>
      </c>
      <c r="D24" s="4">
        <v>1000</v>
      </c>
      <c r="E24" s="45">
        <f t="shared" si="1"/>
        <v>1</v>
      </c>
    </row>
    <row r="25" spans="1:5" s="18" customFormat="1" ht="19.5" customHeight="1" x14ac:dyDescent="0.25">
      <c r="A25" s="9">
        <v>5</v>
      </c>
      <c r="B25" s="23" t="s">
        <v>21</v>
      </c>
      <c r="C25" s="53">
        <v>163111</v>
      </c>
      <c r="D25" s="4"/>
      <c r="E25" s="45">
        <f t="shared" si="1"/>
        <v>0</v>
      </c>
    </row>
    <row r="26" spans="1:5" s="18" customFormat="1" ht="19.5" customHeight="1" x14ac:dyDescent="0.25">
      <c r="A26" s="9">
        <v>6</v>
      </c>
      <c r="B26" s="23" t="s">
        <v>22</v>
      </c>
      <c r="C26" s="53">
        <v>98487</v>
      </c>
      <c r="D26" s="4"/>
      <c r="E26" s="45">
        <f t="shared" si="1"/>
        <v>0</v>
      </c>
    </row>
    <row r="27" spans="1:5" s="18" customFormat="1" ht="19.5" customHeight="1" x14ac:dyDescent="0.25">
      <c r="A27" s="7" t="s">
        <v>9</v>
      </c>
      <c r="B27" s="28" t="s">
        <v>23</v>
      </c>
      <c r="C27" s="52">
        <f>+C28+C29</f>
        <v>2245948</v>
      </c>
      <c r="D27" s="6">
        <f>+D28+D29</f>
        <v>2351561.2179339998</v>
      </c>
      <c r="E27" s="44">
        <f t="shared" si="1"/>
        <v>1.0470238927766804</v>
      </c>
    </row>
    <row r="28" spans="1:5" s="18" customFormat="1" ht="19.5" customHeight="1" x14ac:dyDescent="0.25">
      <c r="A28" s="9">
        <v>1</v>
      </c>
      <c r="B28" s="23" t="s">
        <v>24</v>
      </c>
      <c r="C28" s="53">
        <v>749151</v>
      </c>
      <c r="D28" s="4">
        <v>778993.66618199996</v>
      </c>
      <c r="E28" s="45">
        <f t="shared" si="1"/>
        <v>1.0398353151527528</v>
      </c>
    </row>
    <row r="29" spans="1:5" s="18" customFormat="1" ht="19.5" customHeight="1" x14ac:dyDescent="0.25">
      <c r="A29" s="9">
        <f>A28+1</f>
        <v>2</v>
      </c>
      <c r="B29" s="23" t="s">
        <v>25</v>
      </c>
      <c r="C29" s="50">
        <f>+'[1]48'!$C$31+'[1]48'!$C$32</f>
        <v>1496797</v>
      </c>
      <c r="D29" s="4">
        <f>+'[1]48'!$D$31+'[1]48'!$D$32</f>
        <v>1572567.5517519999</v>
      </c>
      <c r="E29" s="45">
        <f t="shared" si="1"/>
        <v>1.0506217955754855</v>
      </c>
    </row>
    <row r="30" spans="1:5" s="18" customFormat="1" ht="19.5" customHeight="1" x14ac:dyDescent="0.25">
      <c r="A30" s="7" t="s">
        <v>12</v>
      </c>
      <c r="B30" s="28" t="s">
        <v>26</v>
      </c>
      <c r="C30" s="52"/>
      <c r="D30" s="3">
        <v>4005003.590388</v>
      </c>
      <c r="E30" s="45"/>
    </row>
    <row r="31" spans="1:5" s="39" customFormat="1" ht="36" customHeight="1" x14ac:dyDescent="0.25">
      <c r="A31" s="38" t="s">
        <v>50</v>
      </c>
      <c r="B31" s="40" t="s">
        <v>51</v>
      </c>
      <c r="C31" s="54">
        <v>168963</v>
      </c>
      <c r="D31" s="36"/>
      <c r="E31" s="46"/>
    </row>
    <row r="32" spans="1:5" s="39" customFormat="1" ht="24.75" customHeight="1" x14ac:dyDescent="0.25">
      <c r="A32" s="38" t="s">
        <v>52</v>
      </c>
      <c r="B32" s="40" t="s">
        <v>53</v>
      </c>
      <c r="C32" s="54"/>
      <c r="D32" s="36">
        <v>341766.78020899999</v>
      </c>
      <c r="E32" s="46"/>
    </row>
    <row r="33" spans="1:5" s="18" customFormat="1" ht="23.25" customHeight="1" x14ac:dyDescent="0.25">
      <c r="A33" s="7" t="s">
        <v>27</v>
      </c>
      <c r="B33" s="8" t="s">
        <v>44</v>
      </c>
      <c r="C33" s="52">
        <f>+C19-C8</f>
        <v>72700</v>
      </c>
      <c r="D33" s="6">
        <f>+D8-D19</f>
        <v>49058.915949998423</v>
      </c>
      <c r="E33" s="44">
        <f t="shared" si="1"/>
        <v>0.6748131492434446</v>
      </c>
    </row>
    <row r="34" spans="1:5" s="18" customFormat="1" ht="19.5" customHeight="1" x14ac:dyDescent="0.25">
      <c r="A34" s="7" t="s">
        <v>28</v>
      </c>
      <c r="B34" s="29" t="s">
        <v>29</v>
      </c>
      <c r="C34" s="52">
        <f>+C35+C36</f>
        <v>13400</v>
      </c>
      <c r="D34" s="6">
        <f>+D35+D36</f>
        <v>13907.298999999999</v>
      </c>
      <c r="E34" s="44">
        <f t="shared" si="1"/>
        <v>1.0378581343283582</v>
      </c>
    </row>
    <row r="35" spans="1:5" s="18" customFormat="1" ht="19.5" customHeight="1" x14ac:dyDescent="0.25">
      <c r="A35" s="9">
        <v>1</v>
      </c>
      <c r="B35" s="10" t="s">
        <v>30</v>
      </c>
      <c r="C35" s="53">
        <v>13400</v>
      </c>
      <c r="D35" s="4">
        <v>13907.298999999999</v>
      </c>
      <c r="E35" s="45">
        <f t="shared" si="1"/>
        <v>1.0378581343283582</v>
      </c>
    </row>
    <row r="36" spans="1:5" s="18" customFormat="1" ht="35.25" customHeight="1" x14ac:dyDescent="0.25">
      <c r="A36" s="9">
        <v>2</v>
      </c>
      <c r="B36" s="10" t="s">
        <v>31</v>
      </c>
      <c r="C36" s="30"/>
      <c r="D36" s="30"/>
      <c r="E36" s="45"/>
    </row>
    <row r="37" spans="1:5" s="18" customFormat="1" ht="19.5" customHeight="1" x14ac:dyDescent="0.25">
      <c r="A37" s="7" t="s">
        <v>32</v>
      </c>
      <c r="B37" s="8" t="s">
        <v>33</v>
      </c>
      <c r="C37" s="52">
        <v>86100</v>
      </c>
      <c r="D37" s="6">
        <v>66894.733024000001</v>
      </c>
      <c r="E37" s="44">
        <f t="shared" si="1"/>
        <v>0.77694231154471549</v>
      </c>
    </row>
    <row r="38" spans="1:5" s="18" customFormat="1" ht="19.5" customHeight="1" x14ac:dyDescent="0.25">
      <c r="A38" s="9">
        <v>1</v>
      </c>
      <c r="B38" s="23" t="s">
        <v>34</v>
      </c>
      <c r="C38" s="53">
        <v>72700</v>
      </c>
      <c r="D38" s="4">
        <v>52987.434024000002</v>
      </c>
      <c r="E38" s="45">
        <f t="shared" si="1"/>
        <v>0.72885053678129297</v>
      </c>
    </row>
    <row r="39" spans="1:5" s="18" customFormat="1" ht="19.5" customHeight="1" x14ac:dyDescent="0.25">
      <c r="A39" s="9">
        <v>2</v>
      </c>
      <c r="B39" s="23" t="s">
        <v>35</v>
      </c>
      <c r="C39" s="53">
        <v>13400</v>
      </c>
      <c r="D39" s="4">
        <v>13907.298999999999</v>
      </c>
      <c r="E39" s="45">
        <f t="shared" si="1"/>
        <v>1.0378581343283582</v>
      </c>
    </row>
    <row r="40" spans="1:5" s="18" customFormat="1" ht="36.75" customHeight="1" x14ac:dyDescent="0.25">
      <c r="A40" s="31" t="s">
        <v>45</v>
      </c>
      <c r="B40" s="41" t="s">
        <v>46</v>
      </c>
      <c r="C40" s="55">
        <v>0</v>
      </c>
      <c r="D40" s="11">
        <v>186635.42021280003</v>
      </c>
      <c r="E40" s="47"/>
    </row>
    <row r="41" spans="1:5" ht="18.75" x14ac:dyDescent="0.25">
      <c r="A41" s="32"/>
      <c r="B41" s="33"/>
      <c r="C41" s="33"/>
      <c r="D41" s="33"/>
    </row>
    <row r="42" spans="1:5" ht="18.75" x14ac:dyDescent="0.25">
      <c r="A42" s="32"/>
    </row>
  </sheetData>
  <mergeCells count="9">
    <mergeCell ref="D1:E1"/>
    <mergeCell ref="A4:E4"/>
    <mergeCell ref="D5:E5"/>
    <mergeCell ref="A6:A7"/>
    <mergeCell ref="B6:B7"/>
    <mergeCell ref="C6:C7"/>
    <mergeCell ref="D6:D7"/>
    <mergeCell ref="E6:E7"/>
    <mergeCell ref="A3:E3"/>
  </mergeCells>
  <pageMargins left="0.4" right="0.2" top="0.56000000000000005" bottom="0.25" header="0.25" footer="0.22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AF264-A085-4618-9BC4-04E64DC086E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B62 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2025-01-08T03:43:41Z</cp:lastPrinted>
  <dcterms:created xsi:type="dcterms:W3CDTF">2018-08-22T07:49:45Z</dcterms:created>
  <dcterms:modified xsi:type="dcterms:W3CDTF">2025-01-08T03:53:34Z</dcterms:modified>
</cp:coreProperties>
</file>