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GIANG QLNS\21. CÔNG KHAI NGÂN SÁCH\Công khai QT 2023-DT 2025\01. Công khai QToan 2023\"/>
    </mc:Choice>
  </mc:AlternateContent>
  <bookViews>
    <workbookView xWindow="0" yWindow="0" windowWidth="21600" windowHeight="9735"/>
  </bookViews>
  <sheets>
    <sheet name="B63-ckns" sheetId="1" r:id="rId1"/>
  </sheets>
  <externalReferences>
    <externalReference r:id="rId2"/>
  </externalReferences>
  <definedNames>
    <definedName name="_xlnm.Print_Titles" localSheetId="0">'B63-ckns'!$A:$H,'B63-ckns'!$5:$7</definedName>
  </definedNames>
  <calcPr calcId="152511"/>
</workbook>
</file>

<file path=xl/calcChain.xml><?xml version="1.0" encoding="utf-8"?>
<calcChain xmlns="http://schemas.openxmlformats.org/spreadsheetml/2006/main">
  <c r="A3" i="1" l="1"/>
  <c r="G12" i="1" l="1"/>
  <c r="H12" i="1"/>
  <c r="G13" i="1"/>
  <c r="H13" i="1"/>
  <c r="G14" i="1"/>
  <c r="H14" i="1"/>
  <c r="G15" i="1"/>
  <c r="H15" i="1"/>
  <c r="G16" i="1"/>
  <c r="H16" i="1"/>
  <c r="G17" i="1"/>
  <c r="H17" i="1"/>
  <c r="G18" i="1"/>
  <c r="G19" i="1"/>
  <c r="H19" i="1"/>
  <c r="G20" i="1"/>
  <c r="H20" i="1"/>
  <c r="G21" i="1"/>
  <c r="G22" i="1"/>
  <c r="H22" i="1"/>
  <c r="G23" i="1"/>
  <c r="H23" i="1"/>
  <c r="G26" i="1"/>
  <c r="H26" i="1"/>
  <c r="G27" i="1"/>
  <c r="H27" i="1"/>
  <c r="G28" i="1"/>
  <c r="H28" i="1"/>
  <c r="G30" i="1"/>
  <c r="H30" i="1"/>
  <c r="G31" i="1"/>
  <c r="H31" i="1"/>
  <c r="G32" i="1"/>
  <c r="H32" i="1"/>
  <c r="G33" i="1"/>
  <c r="H33" i="1"/>
  <c r="G34" i="1"/>
  <c r="H34" i="1"/>
  <c r="G36" i="1"/>
  <c r="G37" i="1"/>
  <c r="G38" i="1"/>
  <c r="G40" i="1"/>
  <c r="G41" i="1"/>
  <c r="G42" i="1"/>
  <c r="G48" i="1"/>
  <c r="H48" i="1"/>
  <c r="G10" i="1"/>
  <c r="H10" i="1"/>
  <c r="G11" i="1"/>
  <c r="H11" i="1"/>
  <c r="D8" i="1"/>
  <c r="E8" i="1"/>
  <c r="F8" i="1"/>
  <c r="C8" i="1"/>
  <c r="D9" i="1"/>
  <c r="E9" i="1"/>
  <c r="F9" i="1"/>
  <c r="C9" i="1"/>
  <c r="D36" i="1"/>
  <c r="E36" i="1"/>
  <c r="F36" i="1"/>
  <c r="C36" i="1"/>
  <c r="D10" i="1"/>
  <c r="E10" i="1"/>
  <c r="F10" i="1"/>
  <c r="C10" i="1"/>
  <c r="A43" i="1"/>
  <c r="A42" i="1"/>
  <c r="H9" i="1" l="1"/>
  <c r="H8" i="1"/>
  <c r="G9" i="1"/>
  <c r="G8" i="1"/>
  <c r="A38" i="1"/>
  <c r="A39" i="1" s="1"/>
  <c r="A40" i="1" s="1"/>
  <c r="A41" i="1" s="1"/>
  <c r="A32" i="1" l="1"/>
  <c r="A33" i="1" s="1"/>
  <c r="A12" i="1"/>
  <c r="A13" i="1" s="1"/>
  <c r="A14" i="1" s="1"/>
  <c r="A15" i="1" s="1"/>
  <c r="A16" i="1" s="1"/>
  <c r="A19" i="1" s="1"/>
  <c r="A20" i="1" s="1"/>
  <c r="A25" i="1" s="1"/>
  <c r="A26" i="1" s="1"/>
  <c r="A27" i="1" s="1"/>
  <c r="A28" i="1" s="1"/>
  <c r="A29" i="1" s="1"/>
</calcChain>
</file>

<file path=xl/sharedStrings.xml><?xml version="1.0" encoding="utf-8"?>
<sst xmlns="http://schemas.openxmlformats.org/spreadsheetml/2006/main" count="71" uniqueCount="62">
  <si>
    <t>Đơn vị: Triệu đồng</t>
  </si>
  <si>
    <t>STT</t>
  </si>
  <si>
    <t>NỘI DUNG</t>
  </si>
  <si>
    <t>A</t>
  </si>
  <si>
    <t>B</t>
  </si>
  <si>
    <t>I</t>
  </si>
  <si>
    <t>II</t>
  </si>
  <si>
    <t>III</t>
  </si>
  <si>
    <t>IV</t>
  </si>
  <si>
    <t>C</t>
  </si>
  <si>
    <t>D</t>
  </si>
  <si>
    <t>-</t>
  </si>
  <si>
    <t>SO SÁNH (%)</t>
  </si>
  <si>
    <t>Thu nội địa</t>
  </si>
  <si>
    <t>Thu từ khu vực DNNN do Trung 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</si>
  <si>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</si>
  <si>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</si>
  <si>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</si>
  <si>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</si>
  <si>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</si>
  <si>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</si>
  <si>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</si>
  <si>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</si>
  <si>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</si>
  <si>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</si>
  <si>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</si>
  <si>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</si>
  <si>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</si>
  <si>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</si>
  <si>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</si>
  <si>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</si>
  <si>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</si>
  <si>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</si>
  <si>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</si>
  <si>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</si>
  <si>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</si>
  <si>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</si>
  <si>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</si>
  <si>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</si>
  <si>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</si>
  <si>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</si>
  <si>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</si>
  <si>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</si>
  <si>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</si>
  <si>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Thu từ dầu thô</t>
  </si>
  <si>
    <t>Thu từ hoạt động xuất nhập khẩu</t>
  </si>
  <si>
    <t>QUYẾT TOÁN</t>
  </si>
  <si>
    <t>Biểu số 63/CK-NSNN</t>
  </si>
  <si>
    <t>TỔNG THU NSNN</t>
  </si>
  <si>
    <t>THU NSĐP</t>
  </si>
  <si>
    <t>TỔNG NGUỒN THU NSNN</t>
  </si>
  <si>
    <t>TỔNG THU CÂN ĐỐI NSNN</t>
  </si>
  <si>
    <t>Thu từ khu vực DNNN do Địa phương quản lý</t>
  </si>
  <si>
    <t xml:space="preserve"> Phí và lệ phí tỉnh</t>
  </si>
  <si>
    <t>THU TỪ QUỸ DỰ TRỮ TÀI CHÍNH</t>
  </si>
  <si>
    <t>THU KẾT DƯ NĂM TRƯỚC</t>
  </si>
  <si>
    <t>THU CHUYỂN NGUỒN TỪ NĂM TRƯỚC CHUYỂN SANG</t>
  </si>
  <si>
    <t>Phí và lệ phí khác hải quan</t>
  </si>
  <si>
    <t>V</t>
  </si>
  <si>
    <t>Thu từ huy động, đóng góp</t>
  </si>
  <si>
    <t>QUYẾT TOÁN THU NGÂN SÁCH NHÀ NƯỚC NĂM 2023</t>
  </si>
  <si>
    <t>ỦY BAN NHÂN DÂN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</si>
</sst>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_(@_)"/>
    <numFmt numFmtId="165" formatCode="_-* #,##0.00\ _₫_-;\-* #,##0.00\ _₫_-;_-* &quot;-&quot;??\ _₫_-;_-@_-"/>
  </numFmts>
  <fonts count="25" x14ac:knownFonts="1">
    <font>
      <sz val="11"/>
      <color theme="1"/>
      <name val="Calibri"/>
      <family val="2"/>
      <scheme val="minor"/>
    </font>
    <font>
      <sz val="12"/>
      <name val=".VnArial Narrow"/>
      <family val="2"/>
    </font>
    <font>
      <sz val="12"/>
      <name val=".VnArial Narrow"/>
      <family val="2"/>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indexed="8"/>
      <name val="Calibri"/>
      <family val="2"/>
      <charset val="163"/>
    </font>
    <font>
      <b/>
      <sz val="12"/>
      <color theme="1"/>
      <name val="Times New Roman"/>
      <family val="1"/>
    </font>
    <font>
      <sz val="12"/>
      <color theme="1"/>
      <name val="Times New Roman"/>
      <family val="1"/>
    </font>
    <font>
      <i/>
      <sz val="12"/>
      <color theme="1"/>
      <name val="Times New Roman"/>
      <family val="1"/>
    </font>
    <font>
      <b/>
      <sz val="14"/>
      <color theme="1"/>
      <name val="Times New Roman"/>
      <family val="1"/>
    </font>
    <font>
      <sz val="16"/>
      <color theme="1"/>
      <name val="Times New Roman"/>
      <family val="1"/>
    </font>
    <font>
      <i/>
      <sz val="14"/>
      <color theme="1"/>
      <name val="Times New Roman"/>
      <family val="1"/>
    </font>
    <font>
      <sz val="14"/>
      <color theme="1"/>
      <name val="Times New Roman"/>
      <family val="1"/>
    </font>
    <font>
      <b/>
      <sz val="11"/>
      <color theme="1"/>
      <name val="Times New Roman"/>
      <family val="1"/>
    </font>
    <font>
      <sz val="11"/>
      <color theme="1"/>
      <name val=".VnArial Narrow"/>
      <family val="2"/>
    </font>
    <font>
      <sz val="11"/>
      <color theme="1"/>
      <name val="Times New Roman"/>
      <family val="1"/>
    </font>
    <font>
      <b/>
      <sz val="12"/>
      <color indexed="8"/>
      <name val="Times New Roman"/>
      <family val="1"/>
    </font>
    <font>
      <sz val="12"/>
      <color indexed="8"/>
      <name val="Times New Roman"/>
      <family val="1"/>
    </font>
    <font>
      <sz val="12"/>
      <name val="Times New Roman"/>
      <family val="1"/>
    </font>
    <font>
      <sz val="12"/>
      <color rgb="FFFF0000"/>
      <name val="Times New Roman"/>
      <family val="1"/>
    </font>
    <font>
      <sz val="14"/>
      <color rgb="FFFF0000"/>
      <name val="Times New Roman"/>
      <family val="1"/>
    </font>
    <font>
      <b/>
      <sz val="12"/>
      <color rgb="FFFF0000"/>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3">
    <xf numFmtId="0" fontId="0" fillId="0" borderId="0"/>
    <xf numFmtId="43" fontId="6" fillId="0" borderId="0" applyFont="0" applyFill="0" applyBorder="0" applyAlignment="0" applyProtection="0"/>
    <xf numFmtId="44" fontId="6" fillId="0" borderId="0" applyFont="0" applyFill="0" applyBorder="0" applyAlignment="0" applyProtection="0"/>
    <xf numFmtId="164" fontId="5" fillId="0" borderId="0" applyFont="0" applyFill="0" applyBorder="0" applyAlignment="0" applyProtection="0"/>
    <xf numFmtId="0" fontId="3" fillId="0" borderId="0"/>
    <xf numFmtId="0" fontId="4" fillId="0" borderId="0"/>
    <xf numFmtId="0" fontId="2" fillId="0" borderId="0"/>
    <xf numFmtId="0" fontId="7" fillId="0" borderId="0"/>
    <xf numFmtId="0" fontId="3" fillId="0" borderId="0"/>
    <xf numFmtId="0" fontId="6" fillId="0" borderId="0"/>
    <xf numFmtId="0" fontId="1" fillId="0" borderId="0"/>
    <xf numFmtId="165" fontId="8" fillId="0" borderId="0" applyFont="0" applyFill="0" applyBorder="0" applyAlignment="0" applyProtection="0"/>
    <xf numFmtId="9" fontId="8" fillId="0" borderId="0" applyFont="0" applyFill="0" applyBorder="0" applyAlignment="0" applyProtection="0"/>
  </cellStyleXfs>
  <cellXfs count="78">
    <xf numFmtId="0" fontId="0" fillId="0" borderId="0" xfId="0"/>
    <xf numFmtId="0" fontId="9" fillId="0" borderId="0" xfId="0" applyFont="1" applyFill="1" applyAlignment="1"/>
    <xf numFmtId="0" fontId="10" fillId="0" borderId="0" xfId="4" applyFont="1" applyFill="1" applyAlignment="1">
      <alignment horizontal="right"/>
    </xf>
    <xf numFmtId="0" fontId="10" fillId="0" borderId="0" xfId="4" applyFont="1" applyFill="1" applyAlignment="1">
      <alignment horizontal="centerContinuous"/>
    </xf>
    <xf numFmtId="0" fontId="10" fillId="0" borderId="0" xfId="4" applyFont="1" applyFill="1"/>
    <xf numFmtId="0" fontId="9" fillId="0" borderId="0" xfId="4" applyFont="1" applyFill="1" applyAlignment="1">
      <alignment horizontal="centerContinuous"/>
    </xf>
    <xf numFmtId="0" fontId="12" fillId="0" borderId="0" xfId="4" applyFont="1" applyFill="1" applyAlignment="1">
      <alignment horizontal="centerContinuous"/>
    </xf>
    <xf numFmtId="0" fontId="13" fillId="0" borderId="0" xfId="4" applyFont="1" applyFill="1" applyAlignment="1">
      <alignment horizontal="centerContinuous"/>
    </xf>
    <xf numFmtId="0" fontId="14" fillId="0" borderId="0" xfId="4" applyFont="1" applyFill="1" applyAlignment="1">
      <alignment horizontal="left"/>
    </xf>
    <xf numFmtId="0" fontId="15" fillId="0" borderId="0" xfId="4" applyFont="1" applyFill="1"/>
    <xf numFmtId="0" fontId="14" fillId="0" borderId="0" xfId="4" applyFont="1" applyFill="1"/>
    <xf numFmtId="0" fontId="11" fillId="0" borderId="0" xfId="4" applyFont="1" applyFill="1" applyAlignment="1">
      <alignment horizontal="right"/>
    </xf>
    <xf numFmtId="0" fontId="18" fillId="0" borderId="0" xfId="4" applyFont="1" applyFill="1"/>
    <xf numFmtId="0" fontId="9" fillId="0" borderId="1" xfId="0" applyFont="1" applyFill="1" applyBorder="1" applyAlignment="1">
      <alignment horizontal="center"/>
    </xf>
    <xf numFmtId="0" fontId="9" fillId="0" borderId="5" xfId="0" applyFont="1" applyFill="1" applyBorder="1"/>
    <xf numFmtId="0" fontId="9" fillId="0" borderId="2" xfId="0" applyFont="1" applyFill="1" applyBorder="1" applyAlignment="1">
      <alignment horizontal="center"/>
    </xf>
    <xf numFmtId="0" fontId="9" fillId="0" borderId="4" xfId="0" applyFont="1" applyFill="1" applyBorder="1"/>
    <xf numFmtId="3" fontId="9" fillId="0" borderId="2" xfId="0" applyNumberFormat="1" applyFont="1" applyBorder="1" applyAlignment="1">
      <alignment horizontal="right" vertical="center" wrapText="1"/>
    </xf>
    <xf numFmtId="0" fontId="10" fillId="0" borderId="2" xfId="0" applyFont="1" applyFill="1" applyBorder="1" applyAlignment="1">
      <alignment horizontal="center"/>
    </xf>
    <xf numFmtId="0" fontId="10" fillId="0" borderId="4" xfId="0" applyFont="1" applyFill="1" applyBorder="1"/>
    <xf numFmtId="3" fontId="10" fillId="0" borderId="2" xfId="0" applyNumberFormat="1" applyFont="1" applyBorder="1" applyAlignment="1">
      <alignment horizontal="right" vertical="center" wrapText="1"/>
    </xf>
    <xf numFmtId="0" fontId="11" fillId="0" borderId="2" xfId="0" quotePrefix="1" applyFont="1" applyFill="1" applyBorder="1" applyAlignment="1">
      <alignment horizontal="center"/>
    </xf>
    <xf numFmtId="0" fontId="11" fillId="0" borderId="2" xfId="0" applyFont="1" applyFill="1" applyBorder="1"/>
    <xf numFmtId="3" fontId="11" fillId="0" borderId="2" xfId="0" applyNumberFormat="1" applyFont="1" applyBorder="1" applyAlignment="1">
      <alignment horizontal="right" vertical="center" wrapText="1"/>
    </xf>
    <xf numFmtId="0" fontId="10" fillId="0" borderId="2" xfId="0" quotePrefix="1" applyFont="1" applyFill="1" applyBorder="1" applyAlignment="1">
      <alignment horizontal="center"/>
    </xf>
    <xf numFmtId="0" fontId="11" fillId="0" borderId="4" xfId="0" applyFont="1" applyFill="1" applyBorder="1"/>
    <xf numFmtId="3" fontId="10" fillId="0" borderId="2" xfId="4" applyNumberFormat="1" applyFont="1" applyFill="1" applyBorder="1"/>
    <xf numFmtId="0" fontId="10" fillId="0" borderId="2" xfId="0" applyFont="1" applyFill="1" applyBorder="1" applyAlignment="1">
      <alignment horizontal="center" vertical="center"/>
    </xf>
    <xf numFmtId="0" fontId="10" fillId="0" borderId="4" xfId="0" applyFont="1" applyFill="1" applyBorder="1" applyAlignment="1">
      <alignment wrapText="1"/>
    </xf>
    <xf numFmtId="0" fontId="9" fillId="0" borderId="2" xfId="0" applyFont="1" applyFill="1" applyBorder="1" applyAlignment="1">
      <alignment horizontal="center" vertical="center"/>
    </xf>
    <xf numFmtId="0" fontId="9" fillId="0" borderId="4" xfId="0" applyNumberFormat="1" applyFont="1" applyFill="1" applyBorder="1" applyAlignment="1">
      <alignment horizontal="left" vertical="center"/>
    </xf>
    <xf numFmtId="0" fontId="9" fillId="0" borderId="3" xfId="0" applyFont="1" applyFill="1" applyBorder="1" applyAlignment="1">
      <alignment horizontal="center" vertical="center"/>
    </xf>
    <xf numFmtId="0" fontId="9" fillId="0" borderId="6" xfId="0" applyNumberFormat="1" applyFont="1" applyFill="1" applyBorder="1" applyAlignment="1">
      <alignment horizontal="left" vertical="center" wrapText="1"/>
    </xf>
    <xf numFmtId="3" fontId="9" fillId="0" borderId="3" xfId="0" applyNumberFormat="1" applyFont="1" applyBorder="1" applyAlignment="1">
      <alignment horizontal="right" vertical="center" wrapText="1"/>
    </xf>
    <xf numFmtId="3" fontId="10" fillId="0" borderId="13" xfId="0" applyNumberFormat="1" applyFont="1" applyBorder="1" applyAlignment="1">
      <alignment horizontal="right" vertical="center" wrapText="1"/>
    </xf>
    <xf numFmtId="3" fontId="19" fillId="0" borderId="1" xfId="0" applyNumberFormat="1" applyFont="1" applyBorder="1" applyAlignment="1">
      <alignment horizontal="right" vertical="center" wrapText="1"/>
    </xf>
    <xf numFmtId="9" fontId="19" fillId="0" borderId="1" xfId="12" applyFont="1" applyBorder="1" applyAlignment="1">
      <alignment horizontal="right" vertical="center" wrapText="1"/>
    </xf>
    <xf numFmtId="3" fontId="19" fillId="0" borderId="2" xfId="0" applyNumberFormat="1" applyFont="1" applyBorder="1" applyAlignment="1">
      <alignment horizontal="right" vertical="center" wrapText="1"/>
    </xf>
    <xf numFmtId="9" fontId="19" fillId="0" borderId="2" xfId="12" applyFont="1" applyBorder="1" applyAlignment="1">
      <alignment horizontal="right" vertical="center" wrapText="1"/>
    </xf>
    <xf numFmtId="3" fontId="20" fillId="0" borderId="2" xfId="0" applyNumberFormat="1" applyFont="1" applyBorder="1" applyAlignment="1">
      <alignment horizontal="right" vertical="center" wrapText="1"/>
    </xf>
    <xf numFmtId="9" fontId="20" fillId="0" borderId="2" xfId="12" applyFont="1" applyBorder="1" applyAlignment="1">
      <alignment horizontal="right" vertical="center" wrapText="1"/>
    </xf>
    <xf numFmtId="0" fontId="22" fillId="0" borderId="2" xfId="0" applyFont="1" applyFill="1" applyBorder="1" applyAlignment="1">
      <alignment horizontal="center"/>
    </xf>
    <xf numFmtId="0" fontId="22" fillId="0" borderId="4" xfId="0" applyFont="1" applyFill="1" applyBorder="1"/>
    <xf numFmtId="3" fontId="22" fillId="0" borderId="2" xfId="0" applyNumberFormat="1" applyFont="1" applyBorder="1" applyAlignment="1">
      <alignment horizontal="right" vertical="center" wrapText="1"/>
    </xf>
    <xf numFmtId="0" fontId="23" fillId="0" borderId="0" xfId="4" applyFont="1" applyFill="1"/>
    <xf numFmtId="0" fontId="24" fillId="0" borderId="2" xfId="0" applyFont="1" applyFill="1" applyBorder="1" applyAlignment="1">
      <alignment horizontal="center"/>
    </xf>
    <xf numFmtId="0" fontId="24" fillId="0" borderId="4" xfId="0" applyFont="1" applyFill="1" applyBorder="1"/>
    <xf numFmtId="3" fontId="22" fillId="0" borderId="2" xfId="4" applyNumberFormat="1" applyFont="1" applyFill="1" applyBorder="1"/>
    <xf numFmtId="4" fontId="19" fillId="0" borderId="1" xfId="0" applyNumberFormat="1" applyFont="1" applyBorder="1" applyAlignment="1">
      <alignment horizontal="right" vertical="center" wrapText="1"/>
    </xf>
    <xf numFmtId="4" fontId="19" fillId="0" borderId="2" xfId="0" applyNumberFormat="1" applyFont="1" applyBorder="1" applyAlignment="1">
      <alignment horizontal="right" vertical="center" wrapText="1"/>
    </xf>
    <xf numFmtId="4" fontId="21" fillId="0" borderId="2" xfId="11" applyNumberFormat="1" applyFont="1" applyFill="1" applyBorder="1" applyAlignment="1">
      <alignment horizontal="right" vertical="center" wrapText="1"/>
    </xf>
    <xf numFmtId="4" fontId="20" fillId="0" borderId="2" xfId="11" applyNumberFormat="1" applyFont="1" applyBorder="1" applyAlignment="1">
      <alignment horizontal="right" vertical="center" wrapText="1"/>
    </xf>
    <xf numFmtId="4" fontId="10" fillId="0" borderId="13" xfId="11" applyNumberFormat="1" applyFont="1" applyFill="1" applyBorder="1" applyAlignment="1">
      <alignment horizontal="right" vertical="center" wrapText="1"/>
    </xf>
    <xf numFmtId="4" fontId="10" fillId="0" borderId="2" xfId="11" applyNumberFormat="1" applyFont="1" applyFill="1" applyBorder="1" applyAlignment="1">
      <alignment horizontal="right" vertical="center" wrapText="1"/>
    </xf>
    <xf numFmtId="4" fontId="10" fillId="0" borderId="2" xfId="11" applyNumberFormat="1" applyFont="1" applyBorder="1" applyAlignment="1">
      <alignment horizontal="right" vertical="center" wrapText="1"/>
    </xf>
    <xf numFmtId="4" fontId="11" fillId="0" borderId="2" xfId="11" applyNumberFormat="1" applyFont="1" applyFill="1" applyBorder="1" applyAlignment="1">
      <alignment horizontal="right" vertical="center" wrapText="1"/>
    </xf>
    <xf numFmtId="4" fontId="11" fillId="0" borderId="2" xfId="11" applyNumberFormat="1" applyFont="1" applyBorder="1" applyAlignment="1">
      <alignment horizontal="right" vertical="center" wrapText="1"/>
    </xf>
    <xf numFmtId="4" fontId="10" fillId="0" borderId="2" xfId="4" applyNumberFormat="1" applyFont="1" applyFill="1" applyBorder="1"/>
    <xf numFmtId="4" fontId="9" fillId="0" borderId="2" xfId="0" applyNumberFormat="1" applyFont="1" applyBorder="1" applyAlignment="1">
      <alignment horizontal="right" vertical="center" wrapText="1"/>
    </xf>
    <xf numFmtId="4" fontId="22" fillId="0" borderId="2" xfId="11" applyNumberFormat="1" applyFont="1" applyFill="1" applyBorder="1" applyAlignment="1">
      <alignment horizontal="right" vertical="center" wrapText="1"/>
    </xf>
    <xf numFmtId="4" fontId="22" fillId="0" borderId="2" xfId="11" applyNumberFormat="1" applyFont="1" applyBorder="1" applyAlignment="1">
      <alignment horizontal="right" vertical="center" wrapText="1"/>
    </xf>
    <xf numFmtId="4" fontId="9" fillId="0" borderId="2" xfId="11" applyNumberFormat="1" applyFont="1" applyFill="1" applyBorder="1" applyAlignment="1">
      <alignment horizontal="right" vertical="center" wrapText="1"/>
    </xf>
    <xf numFmtId="4" fontId="9" fillId="0" borderId="2" xfId="11" applyNumberFormat="1" applyFont="1" applyBorder="1" applyAlignment="1">
      <alignment horizontal="right" vertical="center" wrapText="1"/>
    </xf>
    <xf numFmtId="4" fontId="24" fillId="0" borderId="2" xfId="11" applyNumberFormat="1" applyFont="1" applyFill="1" applyBorder="1" applyAlignment="1">
      <alignment horizontal="right" vertical="center" wrapText="1"/>
    </xf>
    <xf numFmtId="4" fontId="24" fillId="0" borderId="2" xfId="11" applyNumberFormat="1" applyFont="1" applyBorder="1" applyAlignment="1">
      <alignment horizontal="right" vertical="center" wrapText="1"/>
    </xf>
    <xf numFmtId="4" fontId="9" fillId="0" borderId="3" xfId="11" applyNumberFormat="1" applyFont="1" applyFill="1" applyBorder="1" applyAlignment="1">
      <alignment horizontal="right" vertical="center" wrapText="1"/>
    </xf>
    <xf numFmtId="4" fontId="9" fillId="0" borderId="3" xfId="11" applyNumberFormat="1" applyFont="1" applyBorder="1" applyAlignment="1">
      <alignment horizontal="right" vertical="center" wrapText="1"/>
    </xf>
    <xf numFmtId="9" fontId="19" fillId="0" borderId="3" xfId="12" applyFont="1" applyBorder="1" applyAlignment="1">
      <alignment horizontal="right" vertical="center" wrapText="1"/>
    </xf>
    <xf numFmtId="3" fontId="10" fillId="0" borderId="12" xfId="4" applyNumberFormat="1" applyFont="1" applyFill="1" applyBorder="1" applyAlignment="1">
      <alignment horizontal="right" vertical="center" wrapText="1"/>
    </xf>
    <xf numFmtId="0" fontId="0" fillId="0" borderId="13" xfId="0" applyFont="1" applyBorder="1" applyAlignment="1">
      <alignment horizontal="right" vertical="center" wrapText="1"/>
    </xf>
    <xf numFmtId="0" fontId="11" fillId="0" borderId="0" xfId="0" applyNumberFormat="1" applyFont="1" applyFill="1" applyBorder="1" applyAlignment="1">
      <alignment horizontal="center" vertical="center" wrapText="1"/>
    </xf>
    <xf numFmtId="0" fontId="16" fillId="0" borderId="9" xfId="4"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6" fillId="0" borderId="7" xfId="4" applyFont="1" applyFill="1" applyBorder="1" applyAlignment="1">
      <alignment horizontal="center" vertical="center" wrapText="1"/>
    </xf>
    <xf numFmtId="0" fontId="17" fillId="0" borderId="8" xfId="0" applyFont="1" applyFill="1" applyBorder="1" applyAlignment="1">
      <alignment vertical="center" wrapText="1"/>
    </xf>
    <xf numFmtId="0" fontId="9" fillId="0" borderId="0" xfId="0" applyFont="1" applyFill="1" applyAlignment="1">
      <alignment vertical="center" wrapText="1"/>
    </xf>
    <xf numFmtId="0" fontId="11" fillId="0" borderId="0" xfId="0" applyFont="1" applyFill="1" applyAlignment="1">
      <alignment horizontal="right" vertical="center"/>
    </xf>
  </cellXfs>
  <cellStyles count="13">
    <cellStyle name="Comma 2" xfId="1"/>
    <cellStyle name="Comma 5" xfId="1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3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T-2023-N-B62-TT343-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62 ckns"/>
    </sheetNames>
    <sheetDataSet>
      <sheetData sheetId="0">
        <row r="4">
          <cell r="A4" t="str">
            <v>(Kèm theo Quyết định số           /QĐ-UBND ngày    /12/2024 của UBND tỉnh Quảng Trị)</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abSelected="1" zoomScale="70" zoomScaleNormal="70" workbookViewId="0">
      <selection activeCell="E24" sqref="E24"/>
    </sheetView>
  </sheetViews>
  <sheetFormatPr defaultColWidth="12.85546875" defaultRowHeight="15.75" x14ac:dyDescent="0.25"/>
  <cols>
    <col min="1" max="1" width="4.5703125" style="4" customWidth="1"/>
    <col min="2" max="2" width="55.5703125" style="4" customWidth="1"/>
    <col min="3" max="3" width="13.85546875" style="4" customWidth="1"/>
    <col min="4" max="4" width="11.42578125" style="4" customWidth="1"/>
    <col min="5" max="5" width="16.28515625" style="4" customWidth="1"/>
    <col min="6" max="6" width="16.7109375" style="4" customWidth="1"/>
    <col min="7" max="7" width="9.85546875" style="4" customWidth="1"/>
    <col min="8" max="8" width="9.28515625" style="4" customWidth="1"/>
    <col min="9" max="16384" width="12.85546875" style="4"/>
  </cols>
  <sheetData>
    <row r="1" spans="1:8" ht="42.75" customHeight="1" x14ac:dyDescent="0.25">
      <c r="A1" s="1"/>
      <c r="B1" s="76" t="s">
        <v>61</v>
      </c>
      <c r="C1" s="1"/>
      <c r="D1" s="2"/>
      <c r="E1" s="3"/>
      <c r="F1" s="77" t="s">
        <v>47</v>
      </c>
      <c r="G1" s="77"/>
      <c r="H1" s="77"/>
    </row>
    <row r="2" spans="1:8" ht="21" customHeight="1" x14ac:dyDescent="0.3">
      <c r="A2" s="5" t="s">
        <v>60</v>
      </c>
      <c r="B2" s="6"/>
      <c r="C2" s="7"/>
      <c r="D2" s="7"/>
      <c r="E2" s="7"/>
      <c r="F2" s="7"/>
      <c r="G2" s="7"/>
      <c r="H2" s="7"/>
    </row>
    <row r="3" spans="1:8" ht="21" customHeight="1" x14ac:dyDescent="0.25">
      <c r="A3" s="70" t="str">
        <f>+'[1]B62 ckns'!$A$4:$E$4</f>
        <v>(Kèm theo Quyết định số           /QĐ-UBND ngày    /12/2024 của UBND tỉnh Quảng Trị)</v>
      </c>
      <c r="B3" s="70"/>
      <c r="C3" s="70"/>
      <c r="D3" s="70"/>
      <c r="E3" s="70"/>
      <c r="F3" s="70"/>
      <c r="G3" s="70"/>
      <c r="H3" s="70"/>
    </row>
    <row r="4" spans="1:8" ht="17.25" customHeight="1" x14ac:dyDescent="0.3">
      <c r="A4" s="8"/>
      <c r="B4" s="8"/>
      <c r="C4" s="9"/>
      <c r="D4" s="9"/>
      <c r="E4" s="9"/>
      <c r="F4" s="9"/>
      <c r="G4" s="10"/>
      <c r="H4" s="11" t="s">
        <v>0</v>
      </c>
    </row>
    <row r="5" spans="1:8" s="12" customFormat="1" ht="22.5" customHeight="1" x14ac:dyDescent="0.25">
      <c r="A5" s="71" t="s">
        <v>1</v>
      </c>
      <c r="B5" s="71" t="s">
        <v>2</v>
      </c>
      <c r="C5" s="74" t="s">
        <v>43</v>
      </c>
      <c r="D5" s="75"/>
      <c r="E5" s="74" t="s">
        <v>46</v>
      </c>
      <c r="F5" s="75"/>
      <c r="G5" s="74" t="s">
        <v>12</v>
      </c>
      <c r="H5" s="75"/>
    </row>
    <row r="6" spans="1:8" s="12" customFormat="1" ht="15" x14ac:dyDescent="0.25">
      <c r="A6" s="72"/>
      <c r="B6" s="72"/>
      <c r="C6" s="71" t="s">
        <v>48</v>
      </c>
      <c r="D6" s="71" t="s">
        <v>49</v>
      </c>
      <c r="E6" s="71" t="s">
        <v>48</v>
      </c>
      <c r="F6" s="71" t="s">
        <v>49</v>
      </c>
      <c r="G6" s="71" t="s">
        <v>48</v>
      </c>
      <c r="H6" s="71" t="s">
        <v>49</v>
      </c>
    </row>
    <row r="7" spans="1:8" s="12" customFormat="1" ht="36.75" customHeight="1" x14ac:dyDescent="0.25">
      <c r="A7" s="73"/>
      <c r="B7" s="73"/>
      <c r="C7" s="73"/>
      <c r="D7" s="73"/>
      <c r="E7" s="73"/>
      <c r="F7" s="73"/>
      <c r="G7" s="73"/>
      <c r="H7" s="73"/>
    </row>
    <row r="8" spans="1:8" s="9" customFormat="1" ht="18.600000000000001" customHeight="1" x14ac:dyDescent="0.3">
      <c r="A8" s="13"/>
      <c r="B8" s="14" t="s">
        <v>50</v>
      </c>
      <c r="C8" s="35">
        <f>+C9+C46+C47+C48</f>
        <v>4146000</v>
      </c>
      <c r="D8" s="35">
        <f t="shared" ref="D8:F8" si="0">+D9+D46+D47+D48</f>
        <v>3235000</v>
      </c>
      <c r="E8" s="48">
        <f t="shared" si="0"/>
        <v>8982884.0020589996</v>
      </c>
      <c r="F8" s="48">
        <f t="shared" si="0"/>
        <v>7744512.4205109989</v>
      </c>
      <c r="G8" s="36">
        <f>E8/C8</f>
        <v>2.1666386883885673</v>
      </c>
      <c r="H8" s="36">
        <f>F8/D8</f>
        <v>2.3939760187051</v>
      </c>
    </row>
    <row r="9" spans="1:8" s="9" customFormat="1" ht="18.600000000000001" customHeight="1" x14ac:dyDescent="0.3">
      <c r="A9" s="15" t="s">
        <v>3</v>
      </c>
      <c r="B9" s="16" t="s">
        <v>51</v>
      </c>
      <c r="C9" s="37">
        <f>+C10+C35+C36+C44+C45</f>
        <v>4050000</v>
      </c>
      <c r="D9" s="37">
        <f t="shared" ref="D9:F9" si="1">+D10+D35+D36+D44+D45</f>
        <v>3139000</v>
      </c>
      <c r="E9" s="49">
        <f t="shared" si="1"/>
        <v>3832674.8932139995</v>
      </c>
      <c r="F9" s="49">
        <f t="shared" si="1"/>
        <v>2594303.3116659992</v>
      </c>
      <c r="G9" s="38">
        <f t="shared" ref="G9:H9" si="2">E9/C9</f>
        <v>0.94633947980592581</v>
      </c>
      <c r="H9" s="38">
        <f t="shared" si="2"/>
        <v>0.82647445417840049</v>
      </c>
    </row>
    <row r="10" spans="1:8" s="9" customFormat="1" ht="18.600000000000001" customHeight="1" x14ac:dyDescent="0.3">
      <c r="A10" s="15" t="s">
        <v>5</v>
      </c>
      <c r="B10" s="16" t="s">
        <v>13</v>
      </c>
      <c r="C10" s="37">
        <f>+C11+C12+C13+C14+C15+C16+C19+C20+C25+C26+C27+C28+C29+C30+C31+C32+C33+C34</f>
        <v>3400000</v>
      </c>
      <c r="D10" s="37">
        <f t="shared" ref="D10:F10" si="3">+D11+D12+D13+D14+D15+D16+D19+D20+D25+D26+D27+D28+D29+D30+D31+D32+D33+D34</f>
        <v>3139000</v>
      </c>
      <c r="E10" s="49">
        <f t="shared" si="3"/>
        <v>2788232.1601129994</v>
      </c>
      <c r="F10" s="49">
        <f t="shared" si="3"/>
        <v>2580465.1166369994</v>
      </c>
      <c r="G10" s="38">
        <f t="shared" ref="G10:G11" si="4">E10/C10</f>
        <v>0.82006828238617624</v>
      </c>
      <c r="H10" s="38">
        <f t="shared" ref="H10:H11" si="5">F10/D10</f>
        <v>0.82206598172570866</v>
      </c>
    </row>
    <row r="11" spans="1:8" s="9" customFormat="1" ht="18.600000000000001" customHeight="1" x14ac:dyDescent="0.3">
      <c r="A11" s="18">
        <v>1</v>
      </c>
      <c r="B11" s="19" t="s">
        <v>14</v>
      </c>
      <c r="C11" s="39">
        <v>240000</v>
      </c>
      <c r="D11" s="39">
        <v>240000</v>
      </c>
      <c r="E11" s="50">
        <v>195175.07048699999</v>
      </c>
      <c r="F11" s="51">
        <v>195175.07048699999</v>
      </c>
      <c r="G11" s="40">
        <f t="shared" si="4"/>
        <v>0.81322946036249999</v>
      </c>
      <c r="H11" s="40">
        <f t="shared" si="5"/>
        <v>0.81322946036249999</v>
      </c>
    </row>
    <row r="12" spans="1:8" s="9" customFormat="1" ht="18.600000000000001" customHeight="1" x14ac:dyDescent="0.3">
      <c r="A12" s="18">
        <f>A11+1</f>
        <v>2</v>
      </c>
      <c r="B12" s="19" t="s">
        <v>52</v>
      </c>
      <c r="C12" s="34">
        <v>45000</v>
      </c>
      <c r="D12" s="34">
        <v>45000</v>
      </c>
      <c r="E12" s="52">
        <v>50044.551340000005</v>
      </c>
      <c r="F12" s="52">
        <v>50044.551340000005</v>
      </c>
      <c r="G12" s="40">
        <f t="shared" ref="G12:G48" si="6">E12/C12</f>
        <v>1.112101140888889</v>
      </c>
      <c r="H12" s="40">
        <f t="shared" ref="H12:H48" si="7">F12/D12</f>
        <v>1.112101140888889</v>
      </c>
    </row>
    <row r="13" spans="1:8" s="9" customFormat="1" ht="18.600000000000001" customHeight="1" x14ac:dyDescent="0.3">
      <c r="A13" s="18">
        <f>A12+1</f>
        <v>3</v>
      </c>
      <c r="B13" s="19" t="s">
        <v>15</v>
      </c>
      <c r="C13" s="20">
        <v>55000</v>
      </c>
      <c r="D13" s="20">
        <v>55000</v>
      </c>
      <c r="E13" s="53">
        <v>44025.236340000003</v>
      </c>
      <c r="F13" s="54">
        <v>44025.236340000003</v>
      </c>
      <c r="G13" s="40">
        <f t="shared" si="6"/>
        <v>0.80045884254545463</v>
      </c>
      <c r="H13" s="40">
        <f t="shared" si="7"/>
        <v>0.80045884254545463</v>
      </c>
    </row>
    <row r="14" spans="1:8" s="9" customFormat="1" ht="18.600000000000001" customHeight="1" x14ac:dyDescent="0.3">
      <c r="A14" s="18">
        <f>A13+1</f>
        <v>4</v>
      </c>
      <c r="B14" s="19" t="s">
        <v>16</v>
      </c>
      <c r="C14" s="20">
        <v>1048000</v>
      </c>
      <c r="D14" s="20">
        <v>1048000</v>
      </c>
      <c r="E14" s="53">
        <v>1131070.450703</v>
      </c>
      <c r="F14" s="54">
        <v>1131070.448106</v>
      </c>
      <c r="G14" s="40">
        <f t="shared" si="6"/>
        <v>1.0792656972356869</v>
      </c>
      <c r="H14" s="40">
        <f t="shared" si="7"/>
        <v>1.0792656947576336</v>
      </c>
    </row>
    <row r="15" spans="1:8" s="9" customFormat="1" ht="18.600000000000001" customHeight="1" x14ac:dyDescent="0.3">
      <c r="A15" s="18">
        <f>A14+1</f>
        <v>5</v>
      </c>
      <c r="B15" s="19" t="s">
        <v>17</v>
      </c>
      <c r="C15" s="20">
        <v>215000</v>
      </c>
      <c r="D15" s="20">
        <v>215000</v>
      </c>
      <c r="E15" s="53">
        <v>136513.94237399998</v>
      </c>
      <c r="F15" s="54">
        <v>136513.94237399998</v>
      </c>
      <c r="G15" s="40">
        <f t="shared" si="6"/>
        <v>0.63494856918139519</v>
      </c>
      <c r="H15" s="40">
        <f t="shared" si="7"/>
        <v>0.63494856918139519</v>
      </c>
    </row>
    <row r="16" spans="1:8" s="9" customFormat="1" ht="18.600000000000001" customHeight="1" x14ac:dyDescent="0.3">
      <c r="A16" s="18">
        <f>A15+1</f>
        <v>6</v>
      </c>
      <c r="B16" s="19" t="s">
        <v>18</v>
      </c>
      <c r="C16" s="20">
        <v>450000</v>
      </c>
      <c r="D16" s="20">
        <v>270000</v>
      </c>
      <c r="E16" s="53">
        <v>191751.34486499999</v>
      </c>
      <c r="F16" s="54">
        <v>115050.865464</v>
      </c>
      <c r="G16" s="40">
        <f t="shared" si="6"/>
        <v>0.42611409969999997</v>
      </c>
      <c r="H16" s="40">
        <f t="shared" si="7"/>
        <v>0.42611431653333331</v>
      </c>
    </row>
    <row r="17" spans="1:8" s="9" customFormat="1" ht="18.600000000000001" customHeight="1" x14ac:dyDescent="0.3">
      <c r="A17" s="21" t="s">
        <v>11</v>
      </c>
      <c r="B17" s="22" t="s">
        <v>19</v>
      </c>
      <c r="C17" s="20">
        <v>270000</v>
      </c>
      <c r="D17" s="23">
        <v>270000</v>
      </c>
      <c r="E17" s="53">
        <v>115050.865464</v>
      </c>
      <c r="F17" s="54"/>
      <c r="G17" s="40">
        <f t="shared" si="6"/>
        <v>0.42611431653333331</v>
      </c>
      <c r="H17" s="40">
        <f t="shared" si="7"/>
        <v>0</v>
      </c>
    </row>
    <row r="18" spans="1:8" s="9" customFormat="1" ht="18.600000000000001" customHeight="1" x14ac:dyDescent="0.3">
      <c r="A18" s="21" t="s">
        <v>11</v>
      </c>
      <c r="B18" s="22" t="s">
        <v>20</v>
      </c>
      <c r="C18" s="20">
        <v>180000</v>
      </c>
      <c r="D18" s="23"/>
      <c r="E18" s="53">
        <v>76700.47940099999</v>
      </c>
      <c r="F18" s="54"/>
      <c r="G18" s="40">
        <f t="shared" si="6"/>
        <v>0.42611377444999993</v>
      </c>
      <c r="H18" s="40"/>
    </row>
    <row r="19" spans="1:8" s="9" customFormat="1" ht="18.600000000000001" customHeight="1" x14ac:dyDescent="0.3">
      <c r="A19" s="18">
        <f>A16+1</f>
        <v>7</v>
      </c>
      <c r="B19" s="19" t="s">
        <v>21</v>
      </c>
      <c r="C19" s="20">
        <v>246000</v>
      </c>
      <c r="D19" s="20">
        <v>246000</v>
      </c>
      <c r="E19" s="53">
        <v>157674.23027</v>
      </c>
      <c r="F19" s="54">
        <v>157674.23027</v>
      </c>
      <c r="G19" s="40">
        <f t="shared" si="6"/>
        <v>0.64095215556910567</v>
      </c>
      <c r="H19" s="40">
        <f t="shared" si="7"/>
        <v>0.64095215556910567</v>
      </c>
    </row>
    <row r="20" spans="1:8" s="9" customFormat="1" ht="18.600000000000001" customHeight="1" x14ac:dyDescent="0.3">
      <c r="A20" s="18">
        <f>A19+1</f>
        <v>8</v>
      </c>
      <c r="B20" s="19" t="s">
        <v>22</v>
      </c>
      <c r="C20" s="20">
        <v>80000</v>
      </c>
      <c r="D20" s="20">
        <v>58000</v>
      </c>
      <c r="E20" s="53">
        <v>114465.29040700001</v>
      </c>
      <c r="F20" s="54">
        <v>95078.351836000002</v>
      </c>
      <c r="G20" s="40">
        <f t="shared" si="6"/>
        <v>1.4308161300875002</v>
      </c>
      <c r="H20" s="40">
        <f t="shared" si="7"/>
        <v>1.6392819282068967</v>
      </c>
    </row>
    <row r="21" spans="1:8" s="9" customFormat="1" ht="18.600000000000001" customHeight="1" x14ac:dyDescent="0.3">
      <c r="A21" s="24" t="s">
        <v>11</v>
      </c>
      <c r="B21" s="25" t="s">
        <v>23</v>
      </c>
      <c r="C21" s="23">
        <v>22000</v>
      </c>
      <c r="D21" s="23"/>
      <c r="E21" s="55">
        <v>19386.938570999999</v>
      </c>
      <c r="F21" s="56"/>
      <c r="G21" s="40">
        <f t="shared" si="6"/>
        <v>0.88122448049999991</v>
      </c>
      <c r="H21" s="40"/>
    </row>
    <row r="22" spans="1:8" s="9" customFormat="1" ht="18.600000000000001" customHeight="1" x14ac:dyDescent="0.3">
      <c r="A22" s="24" t="s">
        <v>11</v>
      </c>
      <c r="B22" s="25" t="s">
        <v>53</v>
      </c>
      <c r="C22" s="23">
        <v>37110</v>
      </c>
      <c r="D22" s="23">
        <v>37110</v>
      </c>
      <c r="E22" s="55">
        <v>74532.046820999996</v>
      </c>
      <c r="F22" s="56">
        <v>74532.046820999996</v>
      </c>
      <c r="G22" s="40">
        <f t="shared" si="6"/>
        <v>2.008408699029911</v>
      </c>
      <c r="H22" s="40">
        <f t="shared" si="7"/>
        <v>2.008408699029911</v>
      </c>
    </row>
    <row r="23" spans="1:8" s="9" customFormat="1" ht="18.600000000000001" customHeight="1" x14ac:dyDescent="0.3">
      <c r="A23" s="24" t="s">
        <v>11</v>
      </c>
      <c r="B23" s="25" t="s">
        <v>24</v>
      </c>
      <c r="C23" s="68">
        <v>20890</v>
      </c>
      <c r="D23" s="68">
        <v>20890</v>
      </c>
      <c r="E23" s="55">
        <v>15747.013444999999</v>
      </c>
      <c r="F23" s="56">
        <v>15747.013444999999</v>
      </c>
      <c r="G23" s="40">
        <f t="shared" si="6"/>
        <v>0.75380629224509332</v>
      </c>
      <c r="H23" s="40">
        <f t="shared" si="7"/>
        <v>0.75380629224509332</v>
      </c>
    </row>
    <row r="24" spans="1:8" s="9" customFormat="1" ht="18.600000000000001" customHeight="1" x14ac:dyDescent="0.3">
      <c r="A24" s="24" t="s">
        <v>11</v>
      </c>
      <c r="B24" s="25" t="s">
        <v>25</v>
      </c>
      <c r="C24" s="69"/>
      <c r="D24" s="69"/>
      <c r="E24" s="55">
        <v>4799.2915700000003</v>
      </c>
      <c r="F24" s="56">
        <v>4799.2915700000003</v>
      </c>
      <c r="G24" s="40"/>
      <c r="H24" s="40"/>
    </row>
    <row r="25" spans="1:8" s="9" customFormat="1" ht="18.600000000000001" customHeight="1" x14ac:dyDescent="0.3">
      <c r="A25" s="18">
        <f>A20+1</f>
        <v>9</v>
      </c>
      <c r="B25" s="19" t="s">
        <v>26</v>
      </c>
      <c r="C25" s="20"/>
      <c r="D25" s="23">
        <v>0</v>
      </c>
      <c r="E25" s="53">
        <v>1165.4000000000001</v>
      </c>
      <c r="F25" s="54">
        <v>1165.4000000000001</v>
      </c>
      <c r="G25" s="40"/>
      <c r="H25" s="40"/>
    </row>
    <row r="26" spans="1:8" s="9" customFormat="1" ht="18.600000000000001" customHeight="1" x14ac:dyDescent="0.3">
      <c r="A26" s="18">
        <f>A25+1</f>
        <v>10</v>
      </c>
      <c r="B26" s="19" t="s">
        <v>27</v>
      </c>
      <c r="C26" s="20">
        <v>6000</v>
      </c>
      <c r="D26" s="23">
        <v>6000</v>
      </c>
      <c r="E26" s="53">
        <v>12896.630911</v>
      </c>
      <c r="F26" s="54">
        <v>12896.630911</v>
      </c>
      <c r="G26" s="40">
        <f t="shared" si="6"/>
        <v>2.1494384851666668</v>
      </c>
      <c r="H26" s="40">
        <f t="shared" si="7"/>
        <v>2.1494384851666668</v>
      </c>
    </row>
    <row r="27" spans="1:8" s="9" customFormat="1" ht="18.600000000000001" customHeight="1" x14ac:dyDescent="0.3">
      <c r="A27" s="18">
        <f>A26+1</f>
        <v>11</v>
      </c>
      <c r="B27" s="19" t="s">
        <v>28</v>
      </c>
      <c r="C27" s="20">
        <v>33000</v>
      </c>
      <c r="D27" s="23">
        <v>33000</v>
      </c>
      <c r="E27" s="53">
        <v>111950.881337</v>
      </c>
      <c r="F27" s="54">
        <v>111950.881337</v>
      </c>
      <c r="G27" s="40">
        <f t="shared" si="6"/>
        <v>3.3924509496060606</v>
      </c>
      <c r="H27" s="40">
        <f t="shared" si="7"/>
        <v>3.3924509496060606</v>
      </c>
    </row>
    <row r="28" spans="1:8" s="9" customFormat="1" ht="18.600000000000001" customHeight="1" x14ac:dyDescent="0.3">
      <c r="A28" s="18">
        <f>A27+1</f>
        <v>12</v>
      </c>
      <c r="B28" s="19" t="s">
        <v>29</v>
      </c>
      <c r="C28" s="20">
        <v>800000</v>
      </c>
      <c r="D28" s="23">
        <v>800000</v>
      </c>
      <c r="E28" s="53">
        <v>326716.616538</v>
      </c>
      <c r="F28" s="54">
        <v>326716.616538</v>
      </c>
      <c r="G28" s="40">
        <f t="shared" si="6"/>
        <v>0.40839577067249999</v>
      </c>
      <c r="H28" s="40">
        <f t="shared" si="7"/>
        <v>0.40839577067249999</v>
      </c>
    </row>
    <row r="29" spans="1:8" s="9" customFormat="1" ht="18.600000000000001" customHeight="1" x14ac:dyDescent="0.3">
      <c r="A29" s="18">
        <f>A28+1</f>
        <v>13</v>
      </c>
      <c r="B29" s="19" t="s">
        <v>30</v>
      </c>
      <c r="C29" s="20"/>
      <c r="D29" s="23">
        <v>0</v>
      </c>
      <c r="E29" s="53">
        <v>5261.88</v>
      </c>
      <c r="F29" s="54">
        <v>5261.88</v>
      </c>
      <c r="G29" s="40"/>
      <c r="H29" s="40"/>
    </row>
    <row r="30" spans="1:8" s="9" customFormat="1" ht="18.600000000000001" customHeight="1" x14ac:dyDescent="0.3">
      <c r="A30" s="18">
        <v>14</v>
      </c>
      <c r="B30" s="19" t="s">
        <v>31</v>
      </c>
      <c r="C30" s="20">
        <v>40000</v>
      </c>
      <c r="D30" s="23">
        <v>40000</v>
      </c>
      <c r="E30" s="53">
        <v>54828.975977000002</v>
      </c>
      <c r="F30" s="54">
        <v>54828.975977000002</v>
      </c>
      <c r="G30" s="40">
        <f t="shared" si="6"/>
        <v>1.370724399425</v>
      </c>
      <c r="H30" s="40">
        <f t="shared" si="7"/>
        <v>1.370724399425</v>
      </c>
    </row>
    <row r="31" spans="1:8" s="9" customFormat="1" ht="18.600000000000001" customHeight="1" x14ac:dyDescent="0.3">
      <c r="A31" s="18">
        <v>15</v>
      </c>
      <c r="B31" s="19" t="s">
        <v>32</v>
      </c>
      <c r="C31" s="20">
        <v>18000</v>
      </c>
      <c r="D31" s="20">
        <v>11000</v>
      </c>
      <c r="E31" s="53">
        <v>24484.003080000002</v>
      </c>
      <c r="F31" s="54">
        <v>16084.134663000001</v>
      </c>
      <c r="G31" s="40">
        <f t="shared" si="6"/>
        <v>1.3602223933333335</v>
      </c>
      <c r="H31" s="40">
        <f t="shared" si="7"/>
        <v>1.4621940602727272</v>
      </c>
    </row>
    <row r="32" spans="1:8" s="9" customFormat="1" ht="19.149999999999999" customHeight="1" x14ac:dyDescent="0.3">
      <c r="A32" s="18">
        <f>+A31+1</f>
        <v>16</v>
      </c>
      <c r="B32" s="19" t="s">
        <v>33</v>
      </c>
      <c r="C32" s="20">
        <v>110000</v>
      </c>
      <c r="D32" s="20">
        <v>58000</v>
      </c>
      <c r="E32" s="53">
        <v>207961.519501</v>
      </c>
      <c r="F32" s="54">
        <v>104681.765011</v>
      </c>
      <c r="G32" s="40">
        <f t="shared" si="6"/>
        <v>1.8905592681909091</v>
      </c>
      <c r="H32" s="40">
        <f t="shared" si="7"/>
        <v>1.8048580174310345</v>
      </c>
    </row>
    <row r="33" spans="1:8" s="9" customFormat="1" ht="19.149999999999999" customHeight="1" x14ac:dyDescent="0.3">
      <c r="A33" s="18">
        <f>A32+1</f>
        <v>17</v>
      </c>
      <c r="B33" s="19" t="s">
        <v>34</v>
      </c>
      <c r="C33" s="20">
        <v>6000</v>
      </c>
      <c r="D33" s="20">
        <v>6000</v>
      </c>
      <c r="E33" s="53">
        <v>10524.89624</v>
      </c>
      <c r="F33" s="54">
        <v>10524.89624</v>
      </c>
      <c r="G33" s="40">
        <f t="shared" si="6"/>
        <v>1.7541493733333333</v>
      </c>
      <c r="H33" s="40">
        <f t="shared" si="7"/>
        <v>1.7541493733333333</v>
      </c>
    </row>
    <row r="34" spans="1:8" s="9" customFormat="1" ht="48" x14ac:dyDescent="0.3">
      <c r="A34" s="27">
        <v>18</v>
      </c>
      <c r="B34" s="28" t="s">
        <v>35</v>
      </c>
      <c r="C34" s="20">
        <v>8000</v>
      </c>
      <c r="D34" s="20">
        <v>8000</v>
      </c>
      <c r="E34" s="53">
        <v>11721.239743</v>
      </c>
      <c r="F34" s="54">
        <v>11721.239743</v>
      </c>
      <c r="G34" s="40">
        <f t="shared" si="6"/>
        <v>1.465154967875</v>
      </c>
      <c r="H34" s="40">
        <f t="shared" si="7"/>
        <v>1.465154967875</v>
      </c>
    </row>
    <row r="35" spans="1:8" s="9" customFormat="1" ht="19.149999999999999" customHeight="1" x14ac:dyDescent="0.3">
      <c r="A35" s="15" t="s">
        <v>6</v>
      </c>
      <c r="B35" s="16" t="s">
        <v>44</v>
      </c>
      <c r="C35" s="26"/>
      <c r="D35" s="26"/>
      <c r="E35" s="57"/>
      <c r="F35" s="57"/>
      <c r="G35" s="40"/>
      <c r="H35" s="40"/>
    </row>
    <row r="36" spans="1:8" s="9" customFormat="1" ht="19.149999999999999" customHeight="1" x14ac:dyDescent="0.3">
      <c r="A36" s="15" t="s">
        <v>7</v>
      </c>
      <c r="B36" s="16" t="s">
        <v>45</v>
      </c>
      <c r="C36" s="17">
        <f>+C37+C38+C39+C40+C41+C42+C43</f>
        <v>650000</v>
      </c>
      <c r="D36" s="17">
        <f t="shared" ref="D36:F36" si="8">+D37+D38+D39+D40+D41+D42+D43</f>
        <v>0</v>
      </c>
      <c r="E36" s="58">
        <f t="shared" si="8"/>
        <v>1030604.538072</v>
      </c>
      <c r="F36" s="58">
        <f t="shared" si="8"/>
        <v>0</v>
      </c>
      <c r="G36" s="38">
        <f t="shared" si="6"/>
        <v>1.5855454431876923</v>
      </c>
      <c r="H36" s="40"/>
    </row>
    <row r="37" spans="1:8" s="9" customFormat="1" ht="19.149999999999999" customHeight="1" x14ac:dyDescent="0.3">
      <c r="A37" s="18">
        <v>1</v>
      </c>
      <c r="B37" s="19" t="s">
        <v>37</v>
      </c>
      <c r="C37" s="20">
        <v>92000</v>
      </c>
      <c r="D37" s="20"/>
      <c r="E37" s="53">
        <v>86677.996322000006</v>
      </c>
      <c r="F37" s="54"/>
      <c r="G37" s="40">
        <f t="shared" si="6"/>
        <v>0.9421521339347827</v>
      </c>
      <c r="H37" s="40"/>
    </row>
    <row r="38" spans="1:8" s="9" customFormat="1" ht="19.149999999999999" customHeight="1" x14ac:dyDescent="0.3">
      <c r="A38" s="18">
        <f t="shared" ref="A38:A43" si="9">A37+1</f>
        <v>2</v>
      </c>
      <c r="B38" s="19" t="s">
        <v>38</v>
      </c>
      <c r="C38" s="20">
        <v>7000</v>
      </c>
      <c r="D38" s="20"/>
      <c r="E38" s="53">
        <v>54633.56336</v>
      </c>
      <c r="F38" s="54"/>
      <c r="G38" s="40">
        <f t="shared" si="6"/>
        <v>7.804794765714286</v>
      </c>
      <c r="H38" s="40"/>
    </row>
    <row r="39" spans="1:8" s="9" customFormat="1" ht="19.149999999999999" customHeight="1" x14ac:dyDescent="0.3">
      <c r="A39" s="18">
        <f t="shared" si="9"/>
        <v>3</v>
      </c>
      <c r="B39" s="19" t="s">
        <v>39</v>
      </c>
      <c r="C39" s="20"/>
      <c r="D39" s="20"/>
      <c r="E39" s="53">
        <v>102.949206</v>
      </c>
      <c r="F39" s="54"/>
      <c r="G39" s="40"/>
      <c r="H39" s="40"/>
    </row>
    <row r="40" spans="1:8" s="9" customFormat="1" ht="19.149999999999999" customHeight="1" x14ac:dyDescent="0.3">
      <c r="A40" s="18">
        <f t="shared" si="9"/>
        <v>4</v>
      </c>
      <c r="B40" s="19" t="s">
        <v>40</v>
      </c>
      <c r="C40" s="20">
        <v>9000</v>
      </c>
      <c r="D40" s="20"/>
      <c r="E40" s="53">
        <v>67271.239308999997</v>
      </c>
      <c r="F40" s="54"/>
      <c r="G40" s="40">
        <f t="shared" si="6"/>
        <v>7.4745821454444439</v>
      </c>
      <c r="H40" s="40"/>
    </row>
    <row r="41" spans="1:8" s="9" customFormat="1" ht="19.149999999999999" customHeight="1" x14ac:dyDescent="0.3">
      <c r="A41" s="18">
        <f t="shared" si="9"/>
        <v>5</v>
      </c>
      <c r="B41" s="19" t="s">
        <v>36</v>
      </c>
      <c r="C41" s="20">
        <v>540000</v>
      </c>
      <c r="D41" s="20"/>
      <c r="E41" s="53">
        <v>812567.641512</v>
      </c>
      <c r="F41" s="54"/>
      <c r="G41" s="40">
        <f t="shared" si="6"/>
        <v>1.5047548916888889</v>
      </c>
      <c r="H41" s="40"/>
    </row>
    <row r="42" spans="1:8" s="44" customFormat="1" ht="19.149999999999999" customHeight="1" x14ac:dyDescent="0.3">
      <c r="A42" s="41">
        <f t="shared" si="9"/>
        <v>6</v>
      </c>
      <c r="B42" s="42" t="s">
        <v>57</v>
      </c>
      <c r="C42" s="43">
        <v>2000</v>
      </c>
      <c r="D42" s="43"/>
      <c r="E42" s="59"/>
      <c r="F42" s="60"/>
      <c r="G42" s="40">
        <f t="shared" si="6"/>
        <v>0</v>
      </c>
      <c r="H42" s="40"/>
    </row>
    <row r="43" spans="1:8" s="9" customFormat="1" ht="19.149999999999999" customHeight="1" x14ac:dyDescent="0.3">
      <c r="A43" s="18">
        <f t="shared" si="9"/>
        <v>7</v>
      </c>
      <c r="B43" s="19" t="s">
        <v>41</v>
      </c>
      <c r="C43" s="26"/>
      <c r="D43" s="26">
        <v>0</v>
      </c>
      <c r="E43" s="53">
        <v>9351.1483629999984</v>
      </c>
      <c r="F43" s="54"/>
      <c r="G43" s="40"/>
      <c r="H43" s="40"/>
    </row>
    <row r="44" spans="1:8" s="9" customFormat="1" ht="19.149999999999999" customHeight="1" x14ac:dyDescent="0.3">
      <c r="A44" s="15" t="s">
        <v>8</v>
      </c>
      <c r="B44" s="16" t="s">
        <v>42</v>
      </c>
      <c r="C44" s="26"/>
      <c r="D44" s="26"/>
      <c r="E44" s="61"/>
      <c r="F44" s="62"/>
      <c r="G44" s="40"/>
      <c r="H44" s="40"/>
    </row>
    <row r="45" spans="1:8" s="44" customFormat="1" ht="19.149999999999999" customHeight="1" x14ac:dyDescent="0.3">
      <c r="A45" s="45" t="s">
        <v>58</v>
      </c>
      <c r="B45" s="46" t="s">
        <v>59</v>
      </c>
      <c r="C45" s="47"/>
      <c r="D45" s="47">
        <v>0</v>
      </c>
      <c r="E45" s="63">
        <v>13838.195029</v>
      </c>
      <c r="F45" s="64">
        <v>13838.195029</v>
      </c>
      <c r="G45" s="40"/>
      <c r="H45" s="40"/>
    </row>
    <row r="46" spans="1:8" s="9" customFormat="1" ht="19.149999999999999" customHeight="1" x14ac:dyDescent="0.3">
      <c r="A46" s="29" t="s">
        <v>4</v>
      </c>
      <c r="B46" s="30" t="s">
        <v>54</v>
      </c>
      <c r="C46" s="26"/>
      <c r="D46" s="26"/>
      <c r="E46" s="57"/>
      <c r="F46" s="57"/>
      <c r="G46" s="40"/>
      <c r="H46" s="40"/>
    </row>
    <row r="47" spans="1:8" s="9" customFormat="1" ht="19.149999999999999" customHeight="1" x14ac:dyDescent="0.3">
      <c r="A47" s="29" t="s">
        <v>9</v>
      </c>
      <c r="B47" s="30" t="s">
        <v>55</v>
      </c>
      <c r="C47" s="17"/>
      <c r="D47" s="20">
        <v>0</v>
      </c>
      <c r="E47" s="61">
        <v>355976.85295799997</v>
      </c>
      <c r="F47" s="62">
        <v>355976.85295799997</v>
      </c>
      <c r="G47" s="40"/>
      <c r="H47" s="40"/>
    </row>
    <row r="48" spans="1:8" s="9" customFormat="1" ht="31.5" x14ac:dyDescent="0.3">
      <c r="A48" s="31" t="s">
        <v>10</v>
      </c>
      <c r="B48" s="32" t="s">
        <v>56</v>
      </c>
      <c r="C48" s="33">
        <v>96000</v>
      </c>
      <c r="D48" s="33">
        <v>96000</v>
      </c>
      <c r="E48" s="65">
        <v>4794232.2558869999</v>
      </c>
      <c r="F48" s="66">
        <v>4794232.2558869999</v>
      </c>
      <c r="G48" s="67">
        <f t="shared" si="6"/>
        <v>49.939919332156251</v>
      </c>
      <c r="H48" s="67">
        <f t="shared" si="7"/>
        <v>49.939919332156251</v>
      </c>
    </row>
    <row r="49" spans="1:8" ht="18.75" x14ac:dyDescent="0.3">
      <c r="A49" s="9"/>
      <c r="B49" s="9"/>
      <c r="C49" s="9"/>
      <c r="D49" s="9"/>
      <c r="E49" s="9"/>
      <c r="F49" s="9"/>
      <c r="G49" s="9"/>
      <c r="H49" s="9"/>
    </row>
    <row r="50" spans="1:8" ht="18.75" x14ac:dyDescent="0.3">
      <c r="A50" s="9"/>
      <c r="B50" s="9"/>
      <c r="C50" s="9"/>
      <c r="D50" s="9"/>
      <c r="E50" s="9"/>
      <c r="F50" s="9"/>
      <c r="G50" s="9"/>
      <c r="H50" s="9"/>
    </row>
    <row r="51" spans="1:8" ht="18.75" x14ac:dyDescent="0.3">
      <c r="A51" s="9"/>
      <c r="B51" s="9"/>
      <c r="C51" s="9"/>
      <c r="D51" s="9"/>
      <c r="E51" s="9"/>
      <c r="F51" s="9"/>
      <c r="G51" s="9"/>
      <c r="H51" s="9"/>
    </row>
  </sheetData>
  <mergeCells count="15">
    <mergeCell ref="F1:H1"/>
    <mergeCell ref="C23:C24"/>
    <mergeCell ref="D23:D24"/>
    <mergeCell ref="A3:H3"/>
    <mergeCell ref="A5:A7"/>
    <mergeCell ref="B5:B7"/>
    <mergeCell ref="C5:D5"/>
    <mergeCell ref="E5:F5"/>
    <mergeCell ref="G5:H5"/>
    <mergeCell ref="C6:C7"/>
    <mergeCell ref="D6:D7"/>
    <mergeCell ref="E6:E7"/>
    <mergeCell ref="F6:F7"/>
    <mergeCell ref="G6:G7"/>
    <mergeCell ref="H6:H7"/>
  </mergeCells>
  <pageMargins left="0.41" right="0.2" top="0.71" bottom="0.26" header="0.31" footer="0.2"/>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2FA5A6-4414-4877-9B3A-12E23A287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BB3CDCF-BB1E-432B-B005-5450C42326EF}">
  <ds:schemaRefs>
    <ds:schemaRef ds:uri="http://schemas.microsoft.com/sharepoint/v3/contenttype/forms"/>
  </ds:schemaRefs>
</ds:datastoreItem>
</file>

<file path=customXml/itemProps3.xml><?xml version="1.0" encoding="utf-8"?>
<ds:datastoreItem xmlns:ds="http://schemas.openxmlformats.org/officeDocument/2006/customXml" ds:itemID="{2AEA909A-84DE-4A17-8083-5E77CDEEB71A}">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B63-ckns</vt:lpstr>
      <vt:lpstr>'B63-ckns'!Print_Titles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2025-01-08T03:44:22Z</cp:lastPrinted>
  <dcterms:created xsi:type="dcterms:W3CDTF">2018-08-22T07:49:45Z</dcterms:created>
  <dcterms:modified xsi:type="dcterms:W3CDTF">2025-01-08T03:44:41Z</dcterms:modified>
</cp:coreProperties>
</file>