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GIANG QLNS\21. CÔNG KHAI NGÂN SÁCH\Công khai QT 2023-DT 2025\01. Công khai QToan 2023\"/>
    </mc:Choice>
  </mc:AlternateContent>
  <bookViews>
    <workbookView xWindow="0" yWindow="0" windowWidth="21600" windowHeight="9735"/>
  </bookViews>
  <sheets>
    <sheet name="B64-ckns" sheetId="1" r:id="rId1"/>
  </sheets>
  <externalReferences>
    <externalReference r:id="rId2"/>
  </externalReferences>
  <definedNames>
    <definedName name="_xlnm.Print_Titles" localSheetId="0">'B64-ckns'!$A:$K,'B64-ckns'!$5:$7</definedName>
  </definedNames>
  <calcPr calcId="152511"/>
</workbook>
</file>

<file path=xl/calcChain.xml><?xml version="1.0" encoding="utf-8"?>
<calcChain xmlns="http://schemas.openxmlformats.org/spreadsheetml/2006/main">
  <c r="D8" i="1" l="1"/>
  <c r="E8" i="1"/>
  <c r="F8" i="1"/>
  <c r="G8" i="1"/>
  <c r="H8" i="1"/>
  <c r="C8" i="1"/>
  <c r="H34" i="1"/>
  <c r="F34" i="1"/>
  <c r="F33" i="1"/>
  <c r="C33" i="1"/>
  <c r="D31" i="1"/>
  <c r="E31" i="1"/>
  <c r="F31" i="1"/>
  <c r="G31" i="1"/>
  <c r="H31" i="1"/>
  <c r="C31" i="1"/>
  <c r="K24" i="1"/>
  <c r="I24" i="1"/>
  <c r="J24" i="1"/>
  <c r="D9" i="1"/>
  <c r="E9" i="1"/>
  <c r="K9" i="1" s="1"/>
  <c r="F9" i="1"/>
  <c r="I9" i="1" s="1"/>
  <c r="G9" i="1"/>
  <c r="H9" i="1"/>
  <c r="C9" i="1"/>
  <c r="D11" i="1"/>
  <c r="E11" i="1"/>
  <c r="F11" i="1"/>
  <c r="G11" i="1"/>
  <c r="J11" i="1" s="1"/>
  <c r="H11" i="1"/>
  <c r="C11" i="1"/>
  <c r="I16" i="1"/>
  <c r="J16" i="1"/>
  <c r="K16" i="1"/>
  <c r="I17" i="1"/>
  <c r="J17" i="1"/>
  <c r="I18" i="1"/>
  <c r="J18" i="1"/>
  <c r="I20" i="1"/>
  <c r="J20" i="1"/>
  <c r="K20" i="1"/>
  <c r="I22" i="1"/>
  <c r="J22" i="1"/>
  <c r="K22" i="1"/>
  <c r="I23" i="1"/>
  <c r="J23" i="1"/>
  <c r="I25" i="1"/>
  <c r="J25" i="1"/>
  <c r="I26" i="1"/>
  <c r="J26" i="1"/>
  <c r="I27" i="1"/>
  <c r="J27" i="1"/>
  <c r="K27" i="1"/>
  <c r="I28" i="1"/>
  <c r="J28" i="1"/>
  <c r="I29" i="1"/>
  <c r="J29" i="1"/>
  <c r="I30" i="1"/>
  <c r="J30" i="1"/>
  <c r="K10" i="1"/>
  <c r="K11" i="1"/>
  <c r="J9" i="1"/>
  <c r="A3" i="1"/>
  <c r="I8" i="1" l="1"/>
  <c r="K8" i="1"/>
  <c r="J8" i="1"/>
  <c r="I11" i="1"/>
  <c r="J10" i="1"/>
  <c r="I10" i="1"/>
  <c r="I31" i="1" l="1"/>
  <c r="J31" i="1"/>
</calcChain>
</file>

<file path=xl/comments1.xml><?xml version="1.0" encoding="utf-8"?>
<comments xmlns="http://schemas.openxmlformats.org/spreadsheetml/2006/main">
  <authors>
    <author>Carcassonno</author>
  </authors>
  <commentList>
    <comment ref="G20" authorId="0" shapeId="0">
      <text>
        <r>
          <rPr>
            <b/>
            <sz val="9"/>
            <color indexed="81"/>
            <rFont val="Tahoma"/>
            <family val="2"/>
          </rPr>
          <t>Carcassonno:</t>
        </r>
        <r>
          <rPr>
            <sz val="9"/>
            <color indexed="81"/>
            <rFont val="Tahoma"/>
            <family val="2"/>
          </rPr>
          <t xml:space="preserve">
trư tạm</t>
        </r>
      </text>
    </comment>
  </commentList>
</comments>
</file>

<file path=xl/sharedStrings.xml><?xml version="1.0" encoding="utf-8"?>
<sst xmlns="http://schemas.openxmlformats.org/spreadsheetml/2006/main" count="62" uniqueCount="52">
  <si>
    <t>Đơn vị: Triệu đồng</t>
  </si>
  <si>
    <t>STT</t>
  </si>
  <si>
    <t>NỘI DUNG</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</si>
  <si>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</si>
  <si>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</si>
  <si>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</si>
  <si>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</si>
  <si>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</si>
  <si>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</si>
  <si>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</si>
  <si>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</si>
  <si>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</si>
  <si>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</si>
  <si>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</si>
  <si>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</si>
  <si>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</si>
  <si>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</si>
  <si>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</si>
  <si>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</si>
  <si>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</si>
  <si>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</si>
  <si>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SO SÁNH (%)</t>
  </si>
  <si>
    <t>NSĐP</t>
  </si>
  <si>
    <t>NGÂN SÁCH HUYỆN</t>
  </si>
  <si>
    <t>Chi đầu tư phát triển</t>
  </si>
  <si>
    <t>Chi đầu tư cho các dự án</t>
  </si>
  <si>
    <t>Trong đó chia theo lĩnh vực:</t>
  </si>
  <si>
    <t xml:space="preserve"> Chi giáo dục - đào tạo và dạy nghề</t>
  </si>
  <si>
    <t xml:space="preserve"> 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</si>
  <si>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</si>
  <si>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</si>
  <si>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</si>
  <si>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</si>
  <si>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</si>
  <si>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</si>
  <si>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</si>
  <si>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</si>
  <si>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</si>
  <si>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</si>
  <si>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</si>
  <si>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DỰ TOÁN</t>
  </si>
  <si>
    <t>CHI CÂN ĐỐI NSĐP</t>
  </si>
  <si>
    <t>QUYẾT TOÁN</t>
  </si>
  <si>
    <t>Biểu số 64/CK-NSNN</t>
  </si>
  <si>
    <t>BAO GỒM</t>
  </si>
  <si>
    <t>QUYẾT TOÁN CHI NGÂN SÁCH ĐỊA PHƯƠNG, CHI NGÂN SÁCH CẤP TỈNH 
VÀ CHI NGÂN SÁCH HUYỆN THEO CƠ CẤU CHI NĂM 2023</t>
  </si>
  <si>
    <t>Chi sự nghiệp môi trường</t>
  </si>
  <si>
    <t>CHI TỪ NGUỒN BỔ SUNG CÓ MỤC TIÊU TỪ NS TỈNH CHO NS HUYỆN</t>
  </si>
  <si>
    <t>E</t>
  </si>
  <si>
    <t>CHI NỘP TRẢ NGÂN SÁCH CẤP TRÊN</t>
  </si>
  <si>
    <t>D</t>
  </si>
  <si>
    <t>ỦY BAN NHÂN DÂN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</si>
</sst>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_(@_)"/>
  </numFmts>
  <fonts count="31"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theme="1"/>
      <name val="Calibri"/>
      <family val="2"/>
      <scheme val="minor"/>
    </font>
    <font>
      <b/>
      <sz val="12"/>
      <color theme="1"/>
      <name val="Times New Roman"/>
      <family val="1"/>
    </font>
    <font>
      <i/>
      <sz val="12"/>
      <color theme="1"/>
      <name val="Times New Roman"/>
      <family val="1"/>
    </font>
    <font>
      <b/>
      <sz val="14"/>
      <color theme="1"/>
      <name val="Times New Roman"/>
      <family val="1"/>
    </font>
    <font>
      <sz val="16"/>
      <color theme="1"/>
      <name val="Times New Roman"/>
      <family val="1"/>
    </font>
    <font>
      <i/>
      <sz val="14"/>
      <color theme="1"/>
      <name val="Times New Roman"/>
      <family val="1"/>
    </font>
    <font>
      <i/>
      <sz val="11"/>
      <color theme="1"/>
      <name val="Times New Roman"/>
      <family val="1"/>
    </font>
    <font>
      <b/>
      <sz val="11"/>
      <color theme="1"/>
      <name val="Times New Roman"/>
      <family val="1"/>
    </font>
    <font>
      <sz val="12"/>
      <color theme="1"/>
      <name val="Times New Roman"/>
      <family val="1"/>
    </font>
    <font>
      <b/>
      <sz val="9"/>
      <color indexed="81"/>
      <name val="Tahoma"/>
      <family val="2"/>
    </font>
    <font>
      <sz val="9"/>
      <color indexed="81"/>
      <name val="Tahoma"/>
      <family val="2"/>
    </font>
    <font>
      <i/>
      <sz val="12"/>
      <color rgb="FFFF0000"/>
      <name val="Times New Roman"/>
      <family val="1"/>
    </font>
    <font>
      <sz val="12"/>
      <color rgb="FFFF0000"/>
      <name val="Times New Roman"/>
      <family val="1"/>
    </font>
    <font>
      <sz val="14"/>
      <color rgb="FFFF0000"/>
      <name val="Times New Roman"/>
      <family val="1"/>
    </font>
    <font>
      <i/>
      <sz val="14"/>
      <color rgb="FFFF0000"/>
      <name val="Times New Roman"/>
      <family val="1"/>
    </font>
    <font>
      <b/>
      <sz val="12"/>
      <color rgb="FFFF0000"/>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s>
  <cellStyleXfs count="13">
    <xf numFmtId="0" fontId="0" fillId="0" borderId="0"/>
    <xf numFmtId="43" fontId="13" fillId="0" borderId="0" applyFont="0" applyFill="0" applyBorder="0" applyAlignment="0" applyProtection="0"/>
    <xf numFmtId="44" fontId="13" fillId="0" borderId="0" applyFont="0" applyFill="0" applyBorder="0" applyAlignment="0" applyProtection="0"/>
    <xf numFmtId="164" fontId="12" fillId="0" borderId="0" applyFont="0" applyFill="0" applyBorder="0" applyAlignment="0" applyProtection="0"/>
    <xf numFmtId="0" fontId="10" fillId="0" borderId="0"/>
    <xf numFmtId="0" fontId="11" fillId="0" borderId="0"/>
    <xf numFmtId="0" fontId="2" fillId="0" borderId="0"/>
    <xf numFmtId="0" fontId="14" fillId="0" borderId="0"/>
    <xf numFmtId="0" fontId="10" fillId="0" borderId="0"/>
    <xf numFmtId="0" fontId="13" fillId="0" borderId="0"/>
    <xf numFmtId="0" fontId="1" fillId="0" borderId="0"/>
    <xf numFmtId="43" fontId="15" fillId="0" borderId="0" applyFont="0" applyFill="0" applyBorder="0" applyAlignment="0" applyProtection="0"/>
    <xf numFmtId="9" fontId="15" fillId="0" borderId="0" applyFont="0" applyFill="0" applyBorder="0" applyAlignment="0" applyProtection="0"/>
  </cellStyleXfs>
  <cellXfs count="97">
    <xf numFmtId="0" fontId="0" fillId="0" borderId="0" xfId="0"/>
    <xf numFmtId="0" fontId="5" fillId="0" borderId="0" xfId="0" applyNumberFormat="1" applyFont="1" applyFill="1" applyAlignment="1">
      <alignment vertical="center" wrapText="1"/>
    </xf>
    <xf numFmtId="3" fontId="16" fillId="0" borderId="1" xfId="0" applyNumberFormat="1" applyFont="1" applyFill="1" applyBorder="1" applyAlignment="1">
      <alignment horizontal="right" vertical="center" wrapText="1"/>
    </xf>
    <xf numFmtId="4" fontId="16" fillId="0" borderId="1" xfId="0" applyNumberFormat="1" applyFont="1" applyFill="1" applyBorder="1" applyAlignment="1">
      <alignment horizontal="right" vertical="center" wrapText="1"/>
    </xf>
    <xf numFmtId="3" fontId="16" fillId="0" borderId="2" xfId="0" applyNumberFormat="1" applyFont="1" applyFill="1" applyBorder="1" applyAlignment="1">
      <alignment horizontal="right" vertical="center" wrapText="1"/>
    </xf>
    <xf numFmtId="4" fontId="16" fillId="0" borderId="2" xfId="0" applyNumberFormat="1" applyFont="1" applyFill="1" applyBorder="1" applyAlignment="1">
      <alignment horizontal="right" vertical="center" wrapText="1"/>
    </xf>
    <xf numFmtId="9" fontId="16" fillId="0" borderId="2" xfId="12" applyFont="1" applyFill="1" applyBorder="1" applyAlignment="1">
      <alignment horizontal="center" vertical="center" wrapText="1"/>
    </xf>
    <xf numFmtId="3" fontId="23" fillId="0" borderId="2" xfId="0" applyNumberFormat="1" applyFont="1" applyFill="1" applyBorder="1" applyAlignment="1">
      <alignment horizontal="right" vertical="center" wrapText="1"/>
    </xf>
    <xf numFmtId="4" fontId="23" fillId="0" borderId="2" xfId="0" applyNumberFormat="1" applyFont="1" applyFill="1" applyBorder="1" applyAlignment="1">
      <alignment horizontal="right" vertical="center" wrapText="1"/>
    </xf>
    <xf numFmtId="9" fontId="23" fillId="0" borderId="2" xfId="12"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3" xfId="0" applyFont="1" applyFill="1" applyBorder="1" applyAlignment="1">
      <alignment horizontal="left" vertical="center" wrapText="1"/>
    </xf>
    <xf numFmtId="43" fontId="23" fillId="0" borderId="2" xfId="11" applyFont="1" applyFill="1" applyBorder="1" applyAlignment="1">
      <alignment horizontal="right" vertical="center" wrapText="1"/>
    </xf>
    <xf numFmtId="0" fontId="16" fillId="0" borderId="2" xfId="0" applyFont="1" applyFill="1" applyBorder="1" applyAlignment="1">
      <alignment horizontal="center" vertical="center"/>
    </xf>
    <xf numFmtId="0" fontId="16" fillId="0" borderId="2" xfId="0" applyFont="1" applyFill="1" applyBorder="1" applyAlignment="1">
      <alignment vertical="center"/>
    </xf>
    <xf numFmtId="3"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vertical="center" wrapText="1"/>
    </xf>
    <xf numFmtId="3" fontId="3" fillId="0" borderId="2" xfId="0" applyNumberFormat="1" applyFont="1" applyFill="1" applyBorder="1" applyAlignment="1">
      <alignment horizontal="right" vertical="center" wrapText="1"/>
    </xf>
    <xf numFmtId="4" fontId="3" fillId="0" borderId="2" xfId="0" applyNumberFormat="1" applyFont="1" applyFill="1" applyBorder="1" applyAlignment="1">
      <alignment horizontal="right" vertical="center" wrapText="1"/>
    </xf>
    <xf numFmtId="4" fontId="3" fillId="0" borderId="2" xfId="0" applyNumberFormat="1" applyFont="1" applyFill="1" applyBorder="1" applyAlignment="1">
      <alignment vertical="center" wrapText="1"/>
    </xf>
    <xf numFmtId="0" fontId="16" fillId="0" borderId="0" xfId="0" applyFont="1" applyFill="1" applyAlignment="1">
      <alignment horizontal="left" vertical="center"/>
    </xf>
    <xf numFmtId="0" fontId="16" fillId="0" borderId="0" xfId="0" applyFont="1" applyFill="1" applyAlignment="1">
      <alignment horizontal="centerContinuous" vertical="center"/>
    </xf>
    <xf numFmtId="0" fontId="17" fillId="0" borderId="0" xfId="0" applyFont="1" applyFill="1" applyAlignment="1">
      <alignment horizontal="right" vertical="center"/>
    </xf>
    <xf numFmtId="0" fontId="4" fillId="0" borderId="0" xfId="0" applyFont="1" applyFill="1" applyAlignment="1">
      <alignment vertical="center"/>
    </xf>
    <xf numFmtId="0" fontId="3" fillId="0" borderId="0" xfId="0" applyFont="1" applyFill="1" applyAlignment="1">
      <alignment vertical="center"/>
    </xf>
    <xf numFmtId="0" fontId="16" fillId="0" borderId="0" xfId="0" applyFont="1" applyFill="1" applyAlignment="1">
      <alignment horizontal="centerContinuous" vertical="center" wrapText="1"/>
    </xf>
    <xf numFmtId="0" fontId="18" fillId="0" borderId="0" xfId="0" applyFont="1" applyFill="1" applyAlignment="1">
      <alignment horizontal="centerContinuous" vertical="center" wrapText="1"/>
    </xf>
    <xf numFmtId="0" fontId="19" fillId="0" borderId="0" xfId="0" applyFont="1" applyFill="1" applyAlignment="1">
      <alignment horizontal="centerContinuous" vertical="center"/>
    </xf>
    <xf numFmtId="0" fontId="20" fillId="0" borderId="0" xfId="0" applyFont="1" applyFill="1" applyAlignment="1">
      <alignment horizontal="left" vertical="center"/>
    </xf>
    <xf numFmtId="0" fontId="21" fillId="0" borderId="0" xfId="0" applyFont="1" applyFill="1" applyBorder="1" applyAlignment="1">
      <alignment horizontal="right" vertical="center"/>
    </xf>
    <xf numFmtId="0" fontId="6" fillId="0" borderId="0" xfId="0" applyFont="1" applyFill="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vertical="center"/>
    </xf>
    <xf numFmtId="0" fontId="9" fillId="0" borderId="0" xfId="0" applyFont="1" applyFill="1" applyAlignment="1">
      <alignment vertical="center"/>
    </xf>
    <xf numFmtId="0" fontId="8" fillId="0" borderId="0" xfId="0" applyFont="1" applyFill="1" applyAlignment="1">
      <alignment vertical="center"/>
    </xf>
    <xf numFmtId="0" fontId="23" fillId="0" borderId="3" xfId="0" applyFont="1" applyFill="1" applyBorder="1" applyAlignment="1">
      <alignment vertical="center"/>
    </xf>
    <xf numFmtId="0" fontId="17" fillId="0" borderId="2" xfId="0" applyFont="1" applyFill="1" applyBorder="1" applyAlignment="1">
      <alignment horizontal="center" vertical="center"/>
    </xf>
    <xf numFmtId="0" fontId="17" fillId="0" borderId="2" xfId="0" quotePrefix="1" applyFont="1" applyFill="1" applyBorder="1" applyAlignment="1">
      <alignment horizontal="center" vertical="center"/>
    </xf>
    <xf numFmtId="0" fontId="17" fillId="0" borderId="3" xfId="0" applyFont="1" applyFill="1" applyBorder="1" applyAlignment="1">
      <alignment vertical="center"/>
    </xf>
    <xf numFmtId="0" fontId="23" fillId="0" borderId="2" xfId="0" applyFont="1" applyFill="1" applyBorder="1" applyAlignment="1">
      <alignment vertical="center"/>
    </xf>
    <xf numFmtId="3" fontId="23" fillId="0" borderId="2" xfId="0" applyNumberFormat="1" applyFont="1" applyFill="1" applyBorder="1" applyAlignment="1">
      <alignment vertical="center"/>
    </xf>
    <xf numFmtId="0" fontId="17" fillId="0" borderId="2" xfId="0" applyFont="1" applyFill="1" applyBorder="1" applyAlignment="1">
      <alignment vertical="center"/>
    </xf>
    <xf numFmtId="0" fontId="16" fillId="0" borderId="2" xfId="0" applyFont="1" applyFill="1" applyBorder="1" applyAlignment="1">
      <alignment vertical="center" wrapText="1"/>
    </xf>
    <xf numFmtId="0" fontId="7" fillId="0" borderId="0" xfId="0" applyFont="1" applyFill="1" applyAlignment="1">
      <alignment vertical="center"/>
    </xf>
    <xf numFmtId="0" fontId="16" fillId="0" borderId="3" xfId="0" applyFont="1" applyFill="1" applyBorder="1" applyAlignment="1">
      <alignment vertical="center"/>
    </xf>
    <xf numFmtId="9" fontId="16" fillId="0" borderId="5" xfId="12" applyFont="1" applyFill="1" applyBorder="1" applyAlignment="1">
      <alignment horizontal="center" vertical="center" wrapText="1"/>
    </xf>
    <xf numFmtId="4" fontId="23" fillId="0" borderId="2" xfId="0" applyNumberFormat="1" applyFont="1" applyFill="1" applyBorder="1" applyAlignment="1">
      <alignment vertical="center"/>
    </xf>
    <xf numFmtId="4" fontId="17" fillId="0" borderId="2" xfId="11" applyNumberFormat="1" applyFont="1" applyFill="1" applyBorder="1" applyAlignment="1">
      <alignment vertical="center"/>
    </xf>
    <xf numFmtId="4" fontId="16" fillId="0" borderId="2" xfId="11" applyNumberFormat="1" applyFont="1" applyFill="1" applyBorder="1" applyAlignment="1">
      <alignment vertical="center"/>
    </xf>
    <xf numFmtId="4" fontId="16" fillId="0" borderId="2" xfId="11" applyNumberFormat="1" applyFont="1" applyFill="1" applyBorder="1" applyAlignment="1">
      <alignment horizontal="right" vertical="center" wrapText="1"/>
    </xf>
    <xf numFmtId="0" fontId="26" fillId="0" borderId="2" xfId="0" applyFont="1" applyFill="1" applyBorder="1" applyAlignment="1">
      <alignment horizontal="center" vertical="center"/>
    </xf>
    <xf numFmtId="0" fontId="26" fillId="0" borderId="2" xfId="0" applyFont="1" applyFill="1" applyBorder="1" applyAlignment="1">
      <alignment vertical="center"/>
    </xf>
    <xf numFmtId="3" fontId="27" fillId="0" borderId="2" xfId="0" applyNumberFormat="1" applyFont="1" applyFill="1" applyBorder="1" applyAlignment="1">
      <alignment horizontal="right" vertical="center" wrapText="1"/>
    </xf>
    <xf numFmtId="4" fontId="27" fillId="0" borderId="2" xfId="0" applyNumberFormat="1" applyFont="1" applyFill="1" applyBorder="1" applyAlignment="1">
      <alignment horizontal="right" vertical="center" wrapText="1"/>
    </xf>
    <xf numFmtId="9" fontId="27" fillId="0" borderId="2" xfId="12" applyFont="1" applyFill="1" applyBorder="1" applyAlignment="1">
      <alignment horizontal="center" vertical="center" wrapText="1"/>
    </xf>
    <xf numFmtId="0" fontId="28" fillId="0" borderId="0" xfId="0" applyFont="1" applyFill="1" applyAlignment="1">
      <alignment vertical="center"/>
    </xf>
    <xf numFmtId="0" fontId="29" fillId="0" borderId="0" xfId="0" applyFont="1" applyFill="1" applyAlignment="1">
      <alignment vertical="center"/>
    </xf>
    <xf numFmtId="37" fontId="16" fillId="0" borderId="2" xfId="11" applyNumberFormat="1" applyFont="1" applyFill="1" applyBorder="1" applyAlignment="1">
      <alignment vertical="center"/>
    </xf>
    <xf numFmtId="37" fontId="16" fillId="0" borderId="2" xfId="11" applyNumberFormat="1" applyFont="1" applyFill="1" applyBorder="1" applyAlignment="1">
      <alignment horizontal="right" vertical="center" wrapText="1"/>
    </xf>
    <xf numFmtId="3" fontId="16" fillId="0" borderId="2" xfId="11" applyNumberFormat="1" applyFont="1" applyFill="1" applyBorder="1" applyAlignment="1">
      <alignment vertical="center"/>
    </xf>
    <xf numFmtId="0" fontId="27" fillId="0" borderId="0" xfId="0" applyFont="1" applyFill="1" applyAlignment="1">
      <alignment vertical="center"/>
    </xf>
    <xf numFmtId="0" fontId="16" fillId="0" borderId="11" xfId="0" applyFont="1" applyFill="1" applyBorder="1" applyAlignment="1">
      <alignment horizontal="center" vertical="center"/>
    </xf>
    <xf numFmtId="0" fontId="16" fillId="0" borderId="11" xfId="0" applyFont="1" applyFill="1" applyBorder="1" applyAlignment="1">
      <alignment vertical="center"/>
    </xf>
    <xf numFmtId="37" fontId="16" fillId="0" borderId="11" xfId="11" applyNumberFormat="1" applyFont="1" applyFill="1" applyBorder="1" applyAlignment="1">
      <alignment horizontal="right" vertical="center" wrapText="1"/>
    </xf>
    <xf numFmtId="4" fontId="16" fillId="0" borderId="11" xfId="11" applyNumberFormat="1" applyFont="1" applyFill="1" applyBorder="1" applyAlignment="1">
      <alignment horizontal="right" vertical="center" wrapText="1"/>
    </xf>
    <xf numFmtId="0" fontId="30" fillId="0" borderId="2" xfId="0" applyFont="1" applyFill="1" applyBorder="1" applyAlignment="1">
      <alignment horizontal="center" vertical="center"/>
    </xf>
    <xf numFmtId="0" fontId="30" fillId="0" borderId="2" xfId="0" applyFont="1" applyFill="1" applyBorder="1" applyAlignment="1">
      <alignment vertical="center" wrapText="1"/>
    </xf>
    <xf numFmtId="4" fontId="30" fillId="0" borderId="2" xfId="0" applyNumberFormat="1" applyFont="1" applyFill="1" applyBorder="1" applyAlignment="1">
      <alignment horizontal="right" vertical="center" wrapText="1"/>
    </xf>
    <xf numFmtId="4" fontId="30" fillId="0" borderId="2" xfId="0" applyNumberFormat="1" applyFont="1" applyFill="1" applyBorder="1" applyAlignment="1">
      <alignment vertical="center"/>
    </xf>
    <xf numFmtId="0" fontId="28" fillId="0" borderId="2" xfId="0" applyFont="1" applyFill="1" applyBorder="1" applyAlignment="1">
      <alignment vertical="center"/>
    </xf>
    <xf numFmtId="0" fontId="30" fillId="0" borderId="4" xfId="0" applyFont="1" applyFill="1" applyBorder="1" applyAlignment="1">
      <alignment horizontal="center" vertical="center" wrapText="1"/>
    </xf>
    <xf numFmtId="0" fontId="30" fillId="0" borderId="4" xfId="0" applyFont="1" applyFill="1" applyBorder="1" applyAlignment="1">
      <alignment vertical="center" wrapText="1"/>
    </xf>
    <xf numFmtId="3" fontId="30" fillId="0" borderId="4" xfId="0" applyNumberFormat="1" applyFont="1" applyFill="1" applyBorder="1" applyAlignment="1">
      <alignment horizontal="right" vertical="center" wrapText="1"/>
    </xf>
    <xf numFmtId="4" fontId="30" fillId="0" borderId="4" xfId="0" applyNumberFormat="1" applyFont="1" applyFill="1" applyBorder="1" applyAlignment="1">
      <alignment horizontal="right" vertical="center" wrapText="1"/>
    </xf>
    <xf numFmtId="0" fontId="27" fillId="0" borderId="4" xfId="0" applyFont="1" applyFill="1" applyBorder="1" applyAlignment="1">
      <alignment vertical="center"/>
    </xf>
    <xf numFmtId="9" fontId="16" fillId="0" borderId="11" xfId="12" applyFont="1" applyFill="1" applyBorder="1" applyAlignment="1">
      <alignment horizontal="center" vertical="center" wrapText="1"/>
    </xf>
    <xf numFmtId="4" fontId="23" fillId="0" borderId="2" xfId="0" applyNumberFormat="1" applyFont="1" applyFill="1" applyBorder="1" applyAlignment="1">
      <alignment vertical="center" wrapText="1"/>
    </xf>
    <xf numFmtId="4" fontId="17" fillId="0" borderId="2" xfId="0" applyNumberFormat="1" applyFont="1" applyFill="1" applyBorder="1" applyAlignment="1">
      <alignment vertical="center" wrapText="1"/>
    </xf>
    <xf numFmtId="4" fontId="23" fillId="0" borderId="2" xfId="11" applyNumberFormat="1" applyFont="1" applyFill="1" applyBorder="1" applyAlignment="1">
      <alignment vertical="center" wrapText="1"/>
    </xf>
    <xf numFmtId="3" fontId="23" fillId="0" borderId="2" xfId="0" applyNumberFormat="1" applyFont="1" applyFill="1" applyBorder="1" applyAlignment="1">
      <alignment vertical="center" wrapText="1"/>
    </xf>
    <xf numFmtId="3" fontId="17" fillId="0" borderId="2" xfId="0" applyNumberFormat="1" applyFont="1" applyFill="1" applyBorder="1" applyAlignment="1">
      <alignment vertical="center" wrapText="1"/>
    </xf>
    <xf numFmtId="3" fontId="16" fillId="0" borderId="2" xfId="0" applyNumberFormat="1" applyFont="1" applyFill="1" applyBorder="1" applyAlignment="1">
      <alignment vertical="center"/>
    </xf>
    <xf numFmtId="3" fontId="17" fillId="0" borderId="2" xfId="11" applyNumberFormat="1" applyFont="1" applyFill="1" applyBorder="1" applyAlignment="1">
      <alignment vertical="center"/>
    </xf>
    <xf numFmtId="3" fontId="23" fillId="0" borderId="2" xfId="11" applyNumberFormat="1" applyFont="1" applyFill="1" applyBorder="1" applyAlignment="1">
      <alignment vertical="center"/>
    </xf>
    <xf numFmtId="3" fontId="23" fillId="0" borderId="2" xfId="11" applyNumberFormat="1" applyFont="1" applyFill="1" applyBorder="1" applyAlignment="1">
      <alignment vertical="center" wrapText="1"/>
    </xf>
    <xf numFmtId="0" fontId="17" fillId="0" borderId="0" xfId="0" applyNumberFormat="1" applyFont="1" applyFill="1" applyAlignment="1">
      <alignment horizontal="center" vertical="center"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16" fillId="0" borderId="0" xfId="0" applyFont="1" applyFill="1" applyAlignment="1">
      <alignment horizontal="left" vertical="center" wrapText="1"/>
    </xf>
  </cellXfs>
  <cellStyles count="13">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T-2023-N-B63-TT343-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63-ckns"/>
    </sheetNames>
    <sheetDataSet>
      <sheetData sheetId="0">
        <row r="3">
          <cell r="A3" t="str">
            <v>(Kèm theo Quyết định số           /QĐ-UBND ngày    /12/2024 của UBND tỉnh Quảng Trị)</v>
          </cell>
          <cell r="B3"/>
          <cell r="C3"/>
          <cell r="D3"/>
          <cell r="E3"/>
          <cell r="F3"/>
          <cell r="G3"/>
          <cell r="H3"/>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4"/>
  <sheetViews>
    <sheetView tabSelected="1" zoomScale="70" zoomScaleNormal="70" workbookViewId="0">
      <selection activeCell="C9" sqref="C9"/>
    </sheetView>
  </sheetViews>
  <sheetFormatPr defaultColWidth="12.85546875" defaultRowHeight="15.75" x14ac:dyDescent="0.25"/>
  <cols>
    <col min="1" max="1" width="4.7109375" style="25" customWidth="1"/>
    <col min="2" max="2" width="43.5703125" style="25" customWidth="1"/>
    <col min="3" max="3" width="16" style="25" customWidth="1"/>
    <col min="4" max="4" width="15.5703125" style="25" customWidth="1"/>
    <col min="5" max="5" width="14.5703125" style="25" customWidth="1"/>
    <col min="6" max="6" width="15.5703125" style="25" customWidth="1"/>
    <col min="7" max="7" width="16" style="25" customWidth="1"/>
    <col min="8" max="8" width="15" style="25" customWidth="1"/>
    <col min="9" max="9" width="10.42578125" style="25" customWidth="1"/>
    <col min="10" max="10" width="13.140625" style="25" customWidth="1"/>
    <col min="11" max="11" width="13.7109375" style="25" customWidth="1"/>
    <col min="12" max="16384" width="12.85546875" style="25"/>
  </cols>
  <sheetData>
    <row r="1" spans="1:13" ht="47.25" customHeight="1" x14ac:dyDescent="0.25">
      <c r="A1" s="21"/>
      <c r="B1" s="96" t="s">
        <v>51</v>
      </c>
      <c r="C1" s="22"/>
      <c r="D1" s="22"/>
      <c r="E1" s="22"/>
      <c r="F1" s="22"/>
      <c r="G1" s="22"/>
      <c r="H1" s="22"/>
      <c r="I1" s="22"/>
      <c r="J1" s="22"/>
      <c r="K1" s="23" t="s">
        <v>43</v>
      </c>
      <c r="L1" s="24"/>
    </row>
    <row r="2" spans="1:13" ht="45.75" customHeight="1" x14ac:dyDescent="0.25">
      <c r="A2" s="26" t="s">
        <v>45</v>
      </c>
      <c r="B2" s="27"/>
      <c r="C2" s="27"/>
      <c r="D2" s="27"/>
      <c r="E2" s="27"/>
      <c r="F2" s="27"/>
      <c r="G2" s="27"/>
      <c r="H2" s="27"/>
      <c r="I2" s="27"/>
      <c r="J2" s="27"/>
      <c r="K2" s="28"/>
    </row>
    <row r="3" spans="1:13" ht="25.5" customHeight="1" x14ac:dyDescent="0.25">
      <c r="A3" s="86" t="str">
        <f>+'[1]B63-ckns'!$A$3:$H$3</f>
        <v>(Kèm theo Quyết định số           /QĐ-UBND ngày    /12/2024 của UBND tỉnh Quảng Trị)</v>
      </c>
      <c r="B3" s="86"/>
      <c r="C3" s="86"/>
      <c r="D3" s="86"/>
      <c r="E3" s="86"/>
      <c r="F3" s="86"/>
      <c r="G3" s="86"/>
      <c r="H3" s="86"/>
      <c r="I3" s="86"/>
      <c r="J3" s="86"/>
      <c r="K3" s="86"/>
      <c r="L3" s="1"/>
      <c r="M3" s="1"/>
    </row>
    <row r="4" spans="1:13" ht="16.5" customHeight="1" x14ac:dyDescent="0.25">
      <c r="A4" s="29"/>
      <c r="B4" s="29"/>
      <c r="C4" s="29"/>
      <c r="D4" s="29"/>
      <c r="E4" s="29"/>
      <c r="F4" s="29"/>
      <c r="G4" s="29"/>
      <c r="H4" s="29"/>
      <c r="I4" s="29"/>
      <c r="J4" s="29"/>
      <c r="K4" s="30" t="s">
        <v>0</v>
      </c>
    </row>
    <row r="5" spans="1:13" s="31" customFormat="1" ht="21.6" customHeight="1" x14ac:dyDescent="0.25">
      <c r="A5" s="87" t="s">
        <v>1</v>
      </c>
      <c r="B5" s="87" t="s">
        <v>2</v>
      </c>
      <c r="C5" s="90" t="s">
        <v>40</v>
      </c>
      <c r="D5" s="93" t="s">
        <v>44</v>
      </c>
      <c r="E5" s="94"/>
      <c r="F5" s="90" t="s">
        <v>42</v>
      </c>
      <c r="G5" s="93" t="s">
        <v>44</v>
      </c>
      <c r="H5" s="94"/>
      <c r="I5" s="93" t="s">
        <v>21</v>
      </c>
      <c r="J5" s="95"/>
      <c r="K5" s="94"/>
    </row>
    <row r="6" spans="1:13" s="31" customFormat="1" ht="16.5" x14ac:dyDescent="0.25">
      <c r="A6" s="88"/>
      <c r="B6" s="88"/>
      <c r="C6" s="91"/>
      <c r="D6" s="91" t="s">
        <v>19</v>
      </c>
      <c r="E6" s="91" t="s">
        <v>23</v>
      </c>
      <c r="F6" s="91"/>
      <c r="G6" s="91" t="s">
        <v>19</v>
      </c>
      <c r="H6" s="91" t="s">
        <v>23</v>
      </c>
      <c r="I6" s="90" t="s">
        <v>22</v>
      </c>
      <c r="J6" s="91" t="s">
        <v>19</v>
      </c>
      <c r="K6" s="91" t="s">
        <v>23</v>
      </c>
    </row>
    <row r="7" spans="1:13" s="31" customFormat="1" ht="45.75" customHeight="1" x14ac:dyDescent="0.25">
      <c r="A7" s="89"/>
      <c r="B7" s="89"/>
      <c r="C7" s="92"/>
      <c r="D7" s="92"/>
      <c r="E7" s="92"/>
      <c r="F7" s="92"/>
      <c r="G7" s="92"/>
      <c r="H7" s="92"/>
      <c r="I7" s="92"/>
      <c r="J7" s="92"/>
      <c r="K7" s="92"/>
    </row>
    <row r="8" spans="1:13" s="34" customFormat="1" ht="22.15" customHeight="1" x14ac:dyDescent="0.25">
      <c r="A8" s="32"/>
      <c r="B8" s="33" t="s">
        <v>10</v>
      </c>
      <c r="C8" s="2">
        <f>+C9+C29+C32+C33+C34</f>
        <v>9520199</v>
      </c>
      <c r="D8" s="2">
        <f t="shared" ref="D8:H8" si="0">+D9+D29+D32+D33+D34</f>
        <v>5471720</v>
      </c>
      <c r="E8" s="2">
        <f t="shared" si="0"/>
        <v>4048479</v>
      </c>
      <c r="F8" s="3">
        <f t="shared" si="0"/>
        <v>14378594.285921</v>
      </c>
      <c r="G8" s="3">
        <f t="shared" si="0"/>
        <v>7502184.609348</v>
      </c>
      <c r="H8" s="3">
        <f t="shared" si="0"/>
        <v>6876409.6765729999</v>
      </c>
      <c r="I8" s="46">
        <f t="shared" ref="I8:K9" si="1">+F8/C8</f>
        <v>1.5103249717701279</v>
      </c>
      <c r="J8" s="46">
        <f t="shared" si="1"/>
        <v>1.3710834270298919</v>
      </c>
      <c r="K8" s="46">
        <f t="shared" si="1"/>
        <v>1.6985168199150842</v>
      </c>
    </row>
    <row r="9" spans="1:13" s="34" customFormat="1" ht="22.15" customHeight="1" x14ac:dyDescent="0.25">
      <c r="A9" s="13" t="s">
        <v>3</v>
      </c>
      <c r="B9" s="14" t="s">
        <v>41</v>
      </c>
      <c r="C9" s="4">
        <f>+C10+C20+C25+C26+C27+C28</f>
        <v>7105288</v>
      </c>
      <c r="D9" s="4">
        <f t="shared" ref="D9:H9" si="2">+D10+D20+D25+D26+D27+D28</f>
        <v>3225772</v>
      </c>
      <c r="E9" s="4">
        <f t="shared" si="2"/>
        <v>3879516</v>
      </c>
      <c r="F9" s="5">
        <f t="shared" si="2"/>
        <v>7680262.6973900003</v>
      </c>
      <c r="G9" s="5">
        <f t="shared" si="2"/>
        <v>2759420.8211240005</v>
      </c>
      <c r="H9" s="5">
        <f t="shared" si="2"/>
        <v>4920841.8762659999</v>
      </c>
      <c r="I9" s="6">
        <f t="shared" si="1"/>
        <v>1.0809220818902767</v>
      </c>
      <c r="J9" s="6">
        <f t="shared" si="1"/>
        <v>0.85542959053646705</v>
      </c>
      <c r="K9" s="6">
        <f t="shared" si="1"/>
        <v>1.2684164406761049</v>
      </c>
    </row>
    <row r="10" spans="1:13" s="35" customFormat="1" ht="22.15" customHeight="1" x14ac:dyDescent="0.25">
      <c r="A10" s="13" t="s">
        <v>5</v>
      </c>
      <c r="B10" s="14" t="s">
        <v>24</v>
      </c>
      <c r="C10" s="4">
        <v>1394012</v>
      </c>
      <c r="D10" s="4">
        <v>933329</v>
      </c>
      <c r="E10" s="4">
        <v>460683</v>
      </c>
      <c r="F10" s="5">
        <v>1690050.6557900002</v>
      </c>
      <c r="G10" s="5">
        <v>734179.45652000001</v>
      </c>
      <c r="H10" s="5">
        <v>955871.19927000022</v>
      </c>
      <c r="I10" s="6">
        <f t="shared" ref="I10:I11" si="3">+F10/C10</f>
        <v>1.2123644959942959</v>
      </c>
      <c r="J10" s="6">
        <f t="shared" ref="J10:J11" si="4">+G10/D10</f>
        <v>0.78662449845659999</v>
      </c>
      <c r="K10" s="6">
        <f t="shared" ref="K10:K11" si="5">+H10/E10</f>
        <v>2.0749000924062755</v>
      </c>
      <c r="L10" s="34"/>
    </row>
    <row r="11" spans="1:13" s="35" customFormat="1" ht="22.15" customHeight="1" x14ac:dyDescent="0.25">
      <c r="A11" s="10">
        <v>1</v>
      </c>
      <c r="B11" s="36" t="s">
        <v>25</v>
      </c>
      <c r="C11" s="7">
        <f>+C10-C18</f>
        <v>1345012</v>
      </c>
      <c r="D11" s="7">
        <f t="shared" ref="D11:H11" si="6">+D10-D18</f>
        <v>884329</v>
      </c>
      <c r="E11" s="7">
        <f t="shared" si="6"/>
        <v>460683</v>
      </c>
      <c r="F11" s="8">
        <f t="shared" si="6"/>
        <v>1660674.6557900002</v>
      </c>
      <c r="G11" s="8">
        <f t="shared" si="6"/>
        <v>704803.45652000001</v>
      </c>
      <c r="H11" s="8">
        <f t="shared" si="6"/>
        <v>955871.19927000022</v>
      </c>
      <c r="I11" s="9">
        <f t="shared" si="3"/>
        <v>1.2346913304788361</v>
      </c>
      <c r="J11" s="9">
        <f t="shared" si="4"/>
        <v>0.79699235976655747</v>
      </c>
      <c r="K11" s="9">
        <f t="shared" si="5"/>
        <v>2.0749000924062755</v>
      </c>
      <c r="L11" s="34"/>
    </row>
    <row r="12" spans="1:13" s="35" customFormat="1" ht="22.15" customHeight="1" x14ac:dyDescent="0.25">
      <c r="A12" s="37"/>
      <c r="B12" s="36" t="s">
        <v>26</v>
      </c>
      <c r="C12" s="80">
        <v>0</v>
      </c>
      <c r="D12" s="80"/>
      <c r="E12" s="80"/>
      <c r="F12" s="77">
        <v>0</v>
      </c>
      <c r="G12" s="77"/>
      <c r="H12" s="77"/>
      <c r="I12" s="9"/>
      <c r="J12" s="9"/>
      <c r="K12" s="9"/>
      <c r="L12" s="34"/>
    </row>
    <row r="13" spans="1:13" s="35" customFormat="1" ht="22.15" customHeight="1" x14ac:dyDescent="0.25">
      <c r="A13" s="38" t="s">
        <v>20</v>
      </c>
      <c r="B13" s="39" t="s">
        <v>27</v>
      </c>
      <c r="C13" s="81">
        <v>0</v>
      </c>
      <c r="D13" s="81">
        <v>0</v>
      </c>
      <c r="E13" s="81">
        <v>0</v>
      </c>
      <c r="F13" s="78">
        <v>266269.43900000001</v>
      </c>
      <c r="G13" s="78">
        <v>132775.78</v>
      </c>
      <c r="H13" s="78">
        <v>133493.65900000001</v>
      </c>
      <c r="I13" s="9"/>
      <c r="J13" s="9"/>
      <c r="K13" s="9"/>
      <c r="L13" s="34"/>
    </row>
    <row r="14" spans="1:13" s="35" customFormat="1" ht="22.15" customHeight="1" x14ac:dyDescent="0.25">
      <c r="A14" s="38" t="s">
        <v>20</v>
      </c>
      <c r="B14" s="39" t="s">
        <v>28</v>
      </c>
      <c r="C14" s="81">
        <v>0</v>
      </c>
      <c r="D14" s="81">
        <v>0</v>
      </c>
      <c r="E14" s="81">
        <v>0</v>
      </c>
      <c r="F14" s="78">
        <v>8009.8019999999997</v>
      </c>
      <c r="G14" s="78">
        <v>8009.8019999999997</v>
      </c>
      <c r="H14" s="78"/>
      <c r="I14" s="9"/>
      <c r="J14" s="9"/>
      <c r="K14" s="9"/>
      <c r="L14" s="34"/>
    </row>
    <row r="15" spans="1:13" s="35" customFormat="1" ht="22.15" customHeight="1" x14ac:dyDescent="0.25">
      <c r="A15" s="10"/>
      <c r="B15" s="36" t="s">
        <v>29</v>
      </c>
      <c r="C15" s="82"/>
      <c r="D15" s="41"/>
      <c r="E15" s="41"/>
      <c r="F15" s="47"/>
      <c r="G15" s="47"/>
      <c r="H15" s="47"/>
      <c r="I15" s="9"/>
      <c r="J15" s="9"/>
      <c r="K15" s="9"/>
      <c r="L15" s="34"/>
    </row>
    <row r="16" spans="1:13" s="35" customFormat="1" ht="22.15" customHeight="1" x14ac:dyDescent="0.25">
      <c r="A16" s="38" t="s">
        <v>20</v>
      </c>
      <c r="B16" s="39" t="s">
        <v>30</v>
      </c>
      <c r="C16" s="83">
        <v>719000</v>
      </c>
      <c r="D16" s="83">
        <v>348500</v>
      </c>
      <c r="E16" s="83">
        <v>370500</v>
      </c>
      <c r="F16" s="48">
        <v>763124.59850199998</v>
      </c>
      <c r="G16" s="48">
        <v>192433.183709</v>
      </c>
      <c r="H16" s="48">
        <v>570691.41479299997</v>
      </c>
      <c r="I16" s="9">
        <f t="shared" ref="I16:I31" si="7">+F16/C16</f>
        <v>1.0613693998636995</v>
      </c>
      <c r="J16" s="9">
        <f t="shared" ref="J16:J31" si="8">+G16/D16</f>
        <v>0.552175563010043</v>
      </c>
      <c r="K16" s="9">
        <f t="shared" ref="K16:K27" si="9">+H16/E16</f>
        <v>1.5403277052442645</v>
      </c>
      <c r="L16" s="34"/>
    </row>
    <row r="17" spans="1:12" s="35" customFormat="1" ht="22.15" customHeight="1" x14ac:dyDescent="0.25">
      <c r="A17" s="38" t="s">
        <v>20</v>
      </c>
      <c r="B17" s="39" t="s">
        <v>31</v>
      </c>
      <c r="C17" s="83">
        <v>40000</v>
      </c>
      <c r="D17" s="83">
        <v>40000</v>
      </c>
      <c r="E17" s="83">
        <v>0</v>
      </c>
      <c r="F17" s="48">
        <v>47022.63925</v>
      </c>
      <c r="G17" s="48">
        <v>31830.55025</v>
      </c>
      <c r="H17" s="48">
        <v>15192.089</v>
      </c>
      <c r="I17" s="9">
        <f t="shared" si="7"/>
        <v>1.1755659812500001</v>
      </c>
      <c r="J17" s="9">
        <f t="shared" si="8"/>
        <v>0.79576375624999995</v>
      </c>
      <c r="K17" s="9"/>
      <c r="L17" s="34"/>
    </row>
    <row r="18" spans="1:12" s="35" customFormat="1" ht="87" customHeight="1" x14ac:dyDescent="0.25">
      <c r="A18" s="10">
        <v>2</v>
      </c>
      <c r="B18" s="11" t="s">
        <v>32</v>
      </c>
      <c r="C18" s="84">
        <v>49000</v>
      </c>
      <c r="D18" s="85">
        <v>49000</v>
      </c>
      <c r="E18" s="85"/>
      <c r="F18" s="79">
        <v>29376</v>
      </c>
      <c r="G18" s="79">
        <v>29376</v>
      </c>
      <c r="H18" s="79"/>
      <c r="I18" s="9">
        <f t="shared" si="7"/>
        <v>0.59951020408163269</v>
      </c>
      <c r="J18" s="9">
        <f t="shared" si="8"/>
        <v>0.59951020408163269</v>
      </c>
      <c r="K18" s="9"/>
      <c r="L18" s="34"/>
    </row>
    <row r="19" spans="1:12" s="35" customFormat="1" ht="22.15" customHeight="1" x14ac:dyDescent="0.25">
      <c r="A19" s="10">
        <v>3</v>
      </c>
      <c r="B19" s="36" t="s">
        <v>33</v>
      </c>
      <c r="C19" s="12"/>
      <c r="D19" s="12"/>
      <c r="E19" s="7"/>
      <c r="F19" s="8"/>
      <c r="G19" s="8"/>
      <c r="H19" s="8"/>
      <c r="I19" s="9"/>
      <c r="J19" s="9"/>
      <c r="K19" s="9"/>
      <c r="L19" s="34"/>
    </row>
    <row r="20" spans="1:12" s="34" customFormat="1" ht="22.15" customHeight="1" x14ac:dyDescent="0.25">
      <c r="A20" s="13" t="s">
        <v>6</v>
      </c>
      <c r="B20" s="14" t="s">
        <v>11</v>
      </c>
      <c r="C20" s="15">
        <v>5443502</v>
      </c>
      <c r="D20" s="15">
        <v>2102257</v>
      </c>
      <c r="E20" s="15">
        <v>3341245</v>
      </c>
      <c r="F20" s="16">
        <v>5984583.8986</v>
      </c>
      <c r="G20" s="16">
        <v>2019613.2216040001</v>
      </c>
      <c r="H20" s="17">
        <v>3964970.6769959996</v>
      </c>
      <c r="I20" s="6">
        <f t="shared" si="7"/>
        <v>1.0993995958116669</v>
      </c>
      <c r="J20" s="6">
        <f t="shared" si="8"/>
        <v>0.96068807077536189</v>
      </c>
      <c r="K20" s="6">
        <f t="shared" si="9"/>
        <v>1.1866746308624478</v>
      </c>
    </row>
    <row r="21" spans="1:12" s="34" customFormat="1" ht="22.15" customHeight="1" x14ac:dyDescent="0.25">
      <c r="A21" s="13"/>
      <c r="B21" s="40" t="s">
        <v>34</v>
      </c>
      <c r="C21" s="18">
        <v>0</v>
      </c>
      <c r="D21" s="18"/>
      <c r="E21" s="18"/>
      <c r="F21" s="19"/>
      <c r="G21" s="19"/>
      <c r="H21" s="20"/>
      <c r="I21" s="9"/>
      <c r="J21" s="9"/>
      <c r="K21" s="9"/>
    </row>
    <row r="22" spans="1:12" s="35" customFormat="1" ht="22.15" customHeight="1" x14ac:dyDescent="0.25">
      <c r="A22" s="37">
        <v>1</v>
      </c>
      <c r="B22" s="42" t="s">
        <v>35</v>
      </c>
      <c r="C22" s="18">
        <v>2516176</v>
      </c>
      <c r="D22" s="18">
        <v>574777</v>
      </c>
      <c r="E22" s="18">
        <v>1941399</v>
      </c>
      <c r="F22" s="19">
        <v>2582306.9710500007</v>
      </c>
      <c r="G22" s="19">
        <v>447418.57855600002</v>
      </c>
      <c r="H22" s="20">
        <v>2134888.3924940005</v>
      </c>
      <c r="I22" s="9">
        <f t="shared" si="7"/>
        <v>1.0262823312240483</v>
      </c>
      <c r="J22" s="9">
        <f t="shared" si="8"/>
        <v>0.77842115908604559</v>
      </c>
      <c r="K22" s="9">
        <f t="shared" si="9"/>
        <v>1.0996649284840472</v>
      </c>
      <c r="L22" s="34"/>
    </row>
    <row r="23" spans="1:12" s="35" customFormat="1" ht="22.15" customHeight="1" x14ac:dyDescent="0.25">
      <c r="A23" s="37">
        <v>2</v>
      </c>
      <c r="B23" s="42" t="s">
        <v>36</v>
      </c>
      <c r="C23" s="18">
        <v>21883</v>
      </c>
      <c r="D23" s="18">
        <v>21883</v>
      </c>
      <c r="E23" s="18">
        <v>0</v>
      </c>
      <c r="F23" s="19">
        <v>20753.310799999999</v>
      </c>
      <c r="G23" s="19">
        <v>20753.310799999999</v>
      </c>
      <c r="H23" s="19"/>
      <c r="I23" s="9">
        <f t="shared" si="7"/>
        <v>0.94837594479733123</v>
      </c>
      <c r="J23" s="9">
        <f t="shared" si="8"/>
        <v>0.94837594479733123</v>
      </c>
      <c r="K23" s="9"/>
      <c r="L23" s="34"/>
    </row>
    <row r="24" spans="1:12" s="57" customFormat="1" ht="22.15" customHeight="1" x14ac:dyDescent="0.25">
      <c r="A24" s="51">
        <v>3</v>
      </c>
      <c r="B24" s="52" t="s">
        <v>46</v>
      </c>
      <c r="C24" s="53">
        <v>75425</v>
      </c>
      <c r="D24" s="53">
        <v>19665</v>
      </c>
      <c r="E24" s="53">
        <v>55760</v>
      </c>
      <c r="F24" s="54">
        <v>107737.90868400001</v>
      </c>
      <c r="G24" s="54">
        <v>34218.661441999997</v>
      </c>
      <c r="H24" s="54">
        <v>73519.247242000012</v>
      </c>
      <c r="I24" s="55">
        <f t="shared" ref="I24" si="10">+F24/C24</f>
        <v>1.4284111194431555</v>
      </c>
      <c r="J24" s="55">
        <f t="shared" ref="J24" si="11">+G24/D24</f>
        <v>1.7400794020849224</v>
      </c>
      <c r="K24" s="55">
        <f t="shared" si="9"/>
        <v>1.3184943909971307</v>
      </c>
      <c r="L24" s="56"/>
    </row>
    <row r="25" spans="1:12" s="44" customFormat="1" ht="34.5" customHeight="1" x14ac:dyDescent="0.25">
      <c r="A25" s="13" t="s">
        <v>7</v>
      </c>
      <c r="B25" s="43" t="s">
        <v>12</v>
      </c>
      <c r="C25" s="58">
        <v>5176</v>
      </c>
      <c r="D25" s="58">
        <v>5176</v>
      </c>
      <c r="E25" s="58"/>
      <c r="F25" s="49">
        <v>4628.143</v>
      </c>
      <c r="G25" s="49">
        <v>4628.143</v>
      </c>
      <c r="H25" s="49"/>
      <c r="I25" s="6">
        <f t="shared" si="7"/>
        <v>0.89415436630602785</v>
      </c>
      <c r="J25" s="6">
        <f t="shared" si="8"/>
        <v>0.89415436630602785</v>
      </c>
      <c r="K25" s="6"/>
      <c r="L25" s="34"/>
    </row>
    <row r="26" spans="1:12" s="44" customFormat="1" ht="22.15" customHeight="1" x14ac:dyDescent="0.25">
      <c r="A26" s="13" t="s">
        <v>8</v>
      </c>
      <c r="B26" s="14" t="s">
        <v>13</v>
      </c>
      <c r="C26" s="58">
        <v>1000</v>
      </c>
      <c r="D26" s="58">
        <v>1000</v>
      </c>
      <c r="E26" s="58"/>
      <c r="F26" s="49">
        <v>1000</v>
      </c>
      <c r="G26" s="49">
        <v>1000</v>
      </c>
      <c r="H26" s="49"/>
      <c r="I26" s="6">
        <f t="shared" si="7"/>
        <v>1</v>
      </c>
      <c r="J26" s="6">
        <f t="shared" si="8"/>
        <v>1</v>
      </c>
      <c r="K26" s="6"/>
      <c r="L26" s="34"/>
    </row>
    <row r="27" spans="1:12" s="44" customFormat="1" ht="22.15" customHeight="1" x14ac:dyDescent="0.25">
      <c r="A27" s="13" t="s">
        <v>9</v>
      </c>
      <c r="B27" s="14" t="s">
        <v>14</v>
      </c>
      <c r="C27" s="58">
        <v>163111</v>
      </c>
      <c r="D27" s="58">
        <v>85523</v>
      </c>
      <c r="E27" s="58">
        <v>77588</v>
      </c>
      <c r="F27" s="49">
        <v>0</v>
      </c>
      <c r="G27" s="49"/>
      <c r="H27" s="49"/>
      <c r="I27" s="6">
        <f t="shared" si="7"/>
        <v>0</v>
      </c>
      <c r="J27" s="6">
        <f t="shared" si="8"/>
        <v>0</v>
      </c>
      <c r="K27" s="6">
        <f t="shared" si="9"/>
        <v>0</v>
      </c>
      <c r="L27" s="34"/>
    </row>
    <row r="28" spans="1:12" s="44" customFormat="1" ht="22.15" customHeight="1" x14ac:dyDescent="0.25">
      <c r="A28" s="13" t="s">
        <v>37</v>
      </c>
      <c r="B28" s="45" t="s">
        <v>15</v>
      </c>
      <c r="C28" s="58">
        <v>98487</v>
      </c>
      <c r="D28" s="58">
        <v>98487</v>
      </c>
      <c r="E28" s="58"/>
      <c r="F28" s="49">
        <v>0</v>
      </c>
      <c r="G28" s="49"/>
      <c r="H28" s="49"/>
      <c r="I28" s="6">
        <f t="shared" si="7"/>
        <v>0</v>
      </c>
      <c r="J28" s="6">
        <f t="shared" si="8"/>
        <v>0</v>
      </c>
      <c r="K28" s="6"/>
      <c r="L28" s="34"/>
    </row>
    <row r="29" spans="1:12" s="44" customFormat="1" ht="22.15" customHeight="1" x14ac:dyDescent="0.25">
      <c r="A29" s="62" t="s">
        <v>4</v>
      </c>
      <c r="B29" s="63" t="s">
        <v>38</v>
      </c>
      <c r="C29" s="64">
        <v>2245948</v>
      </c>
      <c r="D29" s="64">
        <v>2245948</v>
      </c>
      <c r="E29" s="64">
        <v>0</v>
      </c>
      <c r="F29" s="65">
        <v>2351561.2179340003</v>
      </c>
      <c r="G29" s="65">
        <v>1644631.2787009999</v>
      </c>
      <c r="H29" s="65">
        <v>706929.93923299992</v>
      </c>
      <c r="I29" s="76">
        <f t="shared" si="7"/>
        <v>1.0470238927766806</v>
      </c>
      <c r="J29" s="76">
        <f t="shared" si="8"/>
        <v>0.73226596461761351</v>
      </c>
      <c r="K29" s="76"/>
      <c r="L29" s="34"/>
    </row>
    <row r="30" spans="1:12" s="44" customFormat="1" ht="22.15" customHeight="1" x14ac:dyDescent="0.25">
      <c r="A30" s="13" t="s">
        <v>5</v>
      </c>
      <c r="B30" s="14" t="s">
        <v>16</v>
      </c>
      <c r="C30" s="60">
        <v>749151</v>
      </c>
      <c r="D30" s="60">
        <v>749151</v>
      </c>
      <c r="E30" s="60">
        <v>0</v>
      </c>
      <c r="F30" s="49">
        <v>778993.66618200007</v>
      </c>
      <c r="G30" s="49">
        <v>73004.926949000001</v>
      </c>
      <c r="H30" s="49">
        <v>705988.73923299997</v>
      </c>
      <c r="I30" s="6">
        <f t="shared" si="7"/>
        <v>1.0398353151527531</v>
      </c>
      <c r="J30" s="6">
        <f t="shared" si="8"/>
        <v>9.7450216243454263E-2</v>
      </c>
      <c r="K30" s="6"/>
      <c r="L30" s="34"/>
    </row>
    <row r="31" spans="1:12" s="44" customFormat="1" ht="22.15" customHeight="1" x14ac:dyDescent="0.25">
      <c r="A31" s="13" t="s">
        <v>6</v>
      </c>
      <c r="B31" s="14" t="s">
        <v>17</v>
      </c>
      <c r="C31" s="60">
        <f>+C29-C30</f>
        <v>1496797</v>
      </c>
      <c r="D31" s="60">
        <f t="shared" ref="D31:H31" si="12">+D29-D30</f>
        <v>1496797</v>
      </c>
      <c r="E31" s="60">
        <f t="shared" si="12"/>
        <v>0</v>
      </c>
      <c r="F31" s="49">
        <f t="shared" si="12"/>
        <v>1572567.5517520001</v>
      </c>
      <c r="G31" s="49">
        <f t="shared" si="12"/>
        <v>1571626.3517519999</v>
      </c>
      <c r="H31" s="49">
        <f t="shared" si="12"/>
        <v>941.19999999995343</v>
      </c>
      <c r="I31" s="6">
        <f t="shared" si="7"/>
        <v>1.0506217955754855</v>
      </c>
      <c r="J31" s="6">
        <f t="shared" si="8"/>
        <v>1.0499929861911801</v>
      </c>
      <c r="K31" s="6"/>
      <c r="L31" s="34"/>
    </row>
    <row r="32" spans="1:12" s="24" customFormat="1" ht="21" customHeight="1" x14ac:dyDescent="0.25">
      <c r="A32" s="13" t="s">
        <v>18</v>
      </c>
      <c r="B32" s="14" t="s">
        <v>39</v>
      </c>
      <c r="C32" s="59"/>
      <c r="D32" s="59"/>
      <c r="E32" s="59"/>
      <c r="F32" s="50">
        <v>4005003.590388</v>
      </c>
      <c r="G32" s="50">
        <v>2796360.2797119999</v>
      </c>
      <c r="H32" s="50">
        <v>1208643.3106760001</v>
      </c>
      <c r="I32" s="9"/>
      <c r="J32" s="9"/>
      <c r="K32" s="9"/>
      <c r="L32" s="34"/>
    </row>
    <row r="33" spans="1:11" s="61" customFormat="1" ht="42" customHeight="1" x14ac:dyDescent="0.25">
      <c r="A33" s="66" t="s">
        <v>50</v>
      </c>
      <c r="B33" s="67" t="s">
        <v>47</v>
      </c>
      <c r="C33" s="68">
        <f t="shared" ref="C33" si="13">+D33+E33</f>
        <v>168963</v>
      </c>
      <c r="D33" s="69">
        <v>0</v>
      </c>
      <c r="E33" s="69">
        <v>168963</v>
      </c>
      <c r="F33" s="68">
        <f t="shared" ref="F33:F34" si="14">G33+H33</f>
        <v>0</v>
      </c>
      <c r="G33" s="68"/>
      <c r="H33" s="68"/>
      <c r="I33" s="70"/>
      <c r="J33" s="70"/>
      <c r="K33" s="70"/>
    </row>
    <row r="34" spans="1:11" s="61" customFormat="1" ht="39" customHeight="1" x14ac:dyDescent="0.25">
      <c r="A34" s="71" t="s">
        <v>48</v>
      </c>
      <c r="B34" s="72" t="s">
        <v>49</v>
      </c>
      <c r="C34" s="73"/>
      <c r="D34" s="73"/>
      <c r="E34" s="73"/>
      <c r="F34" s="74">
        <f t="shared" si="14"/>
        <v>341766.78020899999</v>
      </c>
      <c r="G34" s="74">
        <v>301772.229811</v>
      </c>
      <c r="H34" s="74">
        <f>34509.765204+5484.785194</f>
        <v>39994.550398000007</v>
      </c>
      <c r="I34" s="75"/>
      <c r="J34" s="75"/>
      <c r="K34" s="75"/>
    </row>
  </sheetData>
  <mergeCells count="15">
    <mergeCell ref="A3:K3"/>
    <mergeCell ref="A5:A7"/>
    <mergeCell ref="B5:B7"/>
    <mergeCell ref="C5:C7"/>
    <mergeCell ref="D5:E5"/>
    <mergeCell ref="F5:F7"/>
    <mergeCell ref="G5:H5"/>
    <mergeCell ref="I5:K5"/>
    <mergeCell ref="D6:D7"/>
    <mergeCell ref="E6:E7"/>
    <mergeCell ref="G6:G7"/>
    <mergeCell ref="H6:H7"/>
    <mergeCell ref="I6:I7"/>
    <mergeCell ref="J6:J7"/>
    <mergeCell ref="K6:K7"/>
  </mergeCells>
  <pageMargins left="0.25" right="0.2" top="0.7" bottom="0.7" header="0.2" footer="0.2"/>
  <pageSetup paperSize="9" scale="8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837174-B70D-48B8-B29F-11B4C84F9207}">
  <ds:schemaRefs>
    <ds:schemaRef ds:uri="http://schemas.microsoft.com/sharepoint/v3/contenttype/forms"/>
  </ds:schemaRefs>
</ds:datastoreItem>
</file>

<file path=customXml/itemProps2.xml><?xml version="1.0" encoding="utf-8"?>
<ds:datastoreItem xmlns:ds="http://schemas.openxmlformats.org/officeDocument/2006/customXml" ds:itemID="{C8FACA99-3D61-4200-B9F7-123D34B0E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87C6365-0DF1-402C-B2C0-A10DFAFDF52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B64-ckns</vt:lpstr>
      <vt:lpstr>'B64-ckns'!Print_Titles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2024-01-04T08:15:23Z</cp:lastPrinted>
  <dcterms:created xsi:type="dcterms:W3CDTF">2018-08-22T07:49:45Z</dcterms:created>
  <dcterms:modified xsi:type="dcterms:W3CDTF">2025-01-08T03:45:42Z</dcterms:modified>
</cp:coreProperties>
</file>